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67C6327A-A9B5-483F-86B5-4A0F3D0D6CF7}" xr6:coauthVersionLast="47" xr6:coauthVersionMax="47" xr10:uidLastSave="{00000000-0000-0000-0000-000000000000}"/>
  <bookViews>
    <workbookView xWindow="4395" yWindow="0" windowWidth="22560" windowHeight="15615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34" l="1"/>
  <c r="S14" i="34"/>
  <c r="S14" i="33"/>
  <c r="L16" i="33"/>
  <c r="A35" i="33"/>
  <c r="A22" i="33"/>
  <c r="A17" i="33"/>
  <c r="S32" i="32" l="1"/>
  <c r="S22" i="32"/>
  <c r="S25" i="33" l="1"/>
  <c r="A29" i="33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34" i="34"/>
  <c r="W32" i="34"/>
  <c r="L28" i="34"/>
  <c r="A22" i="34"/>
  <c r="L20" i="34"/>
  <c r="W32" i="33"/>
  <c r="L29" i="33"/>
  <c r="A13" i="33"/>
  <c r="J9" i="33" l="1"/>
  <c r="W37" i="32"/>
  <c r="W37" i="34" s="1"/>
  <c r="L33" i="32"/>
  <c r="A33" i="32"/>
  <c r="S27" i="32"/>
  <c r="L27" i="32"/>
  <c r="A26" i="32"/>
  <c r="L20" i="32"/>
  <c r="A17" i="32"/>
  <c r="S14" i="32"/>
  <c r="L14" i="32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<sst xmlns="http://schemas.openxmlformats.org/spreadsheetml/2006/main" count="313" uniqueCount="243">
  <si>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</si>
  <si>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</si>
  <si>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</si>
  <si>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</si>
  <si>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</si>
  <si>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</si>
  <si>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</si>
  <si>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</si>
  <si>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</si>
  <si>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室蘭</t>
  </si>
  <si>
    <t>八雲</t>
  </si>
  <si>
    <t>江差</t>
  </si>
  <si>
    <t>美唄</t>
  </si>
  <si>
    <t>上砂川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</si>
  <si>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</si>
  <si>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</si>
  <si>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</si>
  <si>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</si>
  <si>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</si>
  <si>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</si>
  <si>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</si>
  <si>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</si>
  <si>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</si>
  <si>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</si>
  <si>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</si>
  <si>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</si>
  <si>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</si>
  <si>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</si>
  <si>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</si>
  <si>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</si>
  <si>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</si>
  <si>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</si>
  <si>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</si>
  <si>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</si>
  <si>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</si>
  <si>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</si>
  <si>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</si>
  <si>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</si>
  <si>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</si>
  <si>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</si>
  <si>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</si>
  <si>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</si>
  <si>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</si>
  <si>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</si>
  <si>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</si>
  <si>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</si>
  <si>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</si>
  <si>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花川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</si>
  <si>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</si>
  <si>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</si>
  <si>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</si>
  <si>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</si>
  <si>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</si>
  <si>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</si>
  <si>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</si>
  <si>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</si>
  <si>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</si>
  <si>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</si>
  <si>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</si>
  <si>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</si>
  <si>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</si>
  <si>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</si>
  <si>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</si>
  <si>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</si>
  <si>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</si>
  <si>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</si>
  <si>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</si>
  <si>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</si>
  <si>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</si>
  <si>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</si>
  <si>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</si>
  <si>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</si>
  <si>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</si>
  <si>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</si>
  <si>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</si>
  <si>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</si>
  <si>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</si>
  <si>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</si>
  <si>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</si>
  <si>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</si>
  <si>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</si>
  <si>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</si>
  <si>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</si>
  <si>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</si>
  <si>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</si>
  <si>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</si>
  <si>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</si>
  <si>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t>★お申込みは折込日の３日前正午まで。</t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</si>
  <si>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</si>
  <si>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</si>
  <si>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</si>
  <si>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</si>
  <si>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002</t>
  </si>
  <si>
    <t>函館西部</t>
  </si>
  <si>
    <t>本輪西</t>
    <phoneticPr fontId="4"/>
  </si>
  <si>
    <t>006</t>
  </si>
  <si>
    <t>函館東部</t>
    <rPh sb="0" eb="2">
      <t>ハコダテ</t>
    </rPh>
    <phoneticPr fontId="4"/>
  </si>
  <si>
    <t>白鳥台</t>
    <phoneticPr fontId="4"/>
  </si>
  <si>
    <t>007</t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</si>
  <si>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</si>
  <si>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</si>
  <si>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012</t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</si>
  <si>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</si>
  <si>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</si>
  <si>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</si>
  <si>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</si>
  <si>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009</t>
  </si>
  <si>
    <t>函館北部</t>
    <rPh sb="0" eb="2">
      <t>ハコダテ</t>
    </rPh>
    <phoneticPr fontId="4"/>
  </si>
  <si>
    <t>恵み野</t>
    <phoneticPr fontId="4"/>
  </si>
  <si>
    <t>034</t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</si>
  <si>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</si>
  <si>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</si>
  <si>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</si>
  <si>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</si>
  <si>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021</t>
  </si>
  <si>
    <t>長万部</t>
  </si>
  <si>
    <t>024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</si>
  <si>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</si>
  <si>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</si>
  <si>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</si>
  <si>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029</t>
  </si>
  <si>
    <t>北斗</t>
    <rPh sb="0" eb="2">
      <t>ホクト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</si>
  <si>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</si>
  <si>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</si>
  <si>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</si>
  <si>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</si>
  <si>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031</t>
  </si>
  <si>
    <t>朝里桜町</t>
    <phoneticPr fontId="4"/>
  </si>
  <si>
    <t>浦河</t>
    <phoneticPr fontId="4"/>
  </si>
  <si>
    <t>036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</si>
  <si>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</si>
  <si>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</si>
  <si>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</si>
  <si>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</si>
  <si>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</si>
  <si>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</si>
  <si>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</si>
  <si>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</si>
  <si>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</si>
  <si>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</si>
  <si>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砂川</t>
  </si>
  <si>
    <t>奈井江</t>
  </si>
  <si>
    <t>美唄東</t>
  </si>
  <si>
    <t>南美唄</t>
    <rPh sb="0" eb="1">
      <t>ミナミ</t>
    </rPh>
    <rPh sb="1" eb="3">
      <t>ビバイ</t>
    </rPh>
    <phoneticPr fontId="4"/>
  </si>
  <si>
    <t>月形</t>
  </si>
  <si>
    <t>旭川春光台</t>
    <rPh sb="0" eb="2">
      <t>アサヒカワ</t>
    </rPh>
    <rPh sb="2" eb="4">
      <t>シュンコウ</t>
    </rPh>
    <rPh sb="4" eb="5">
      <t>ダイ</t>
    </rPh>
    <phoneticPr fontId="4"/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</si>
  <si>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</si>
  <si>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</si>
  <si>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旭川東部</t>
    <rPh sb="2" eb="4">
      <t>トウブ</t>
    </rPh>
    <phoneticPr fontId="4"/>
  </si>
  <si>
    <t>旭川花咲</t>
    <rPh sb="0" eb="2">
      <t>アサヒカワ</t>
    </rPh>
    <rPh sb="2" eb="4">
      <t>ハナサキ</t>
    </rPh>
    <phoneticPr fontId="4"/>
  </si>
  <si>
    <t>旭川北星</t>
    <rPh sb="2" eb="4">
      <t>ホクセイ</t>
    </rPh>
    <phoneticPr fontId="4"/>
  </si>
  <si>
    <t>旭川北部</t>
    <rPh sb="2" eb="4">
      <t>ホクブ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</si>
  <si>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</si>
  <si>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</si>
  <si>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</si>
  <si>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</si>
  <si>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</si>
  <si>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</si>
  <si>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</si>
  <si>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</si>
  <si>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</si>
  <si>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</si>
  <si>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</si>
  <si>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</si>
  <si>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</si>
  <si>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</si>
  <si>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</si>
  <si>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</si>
  <si>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</si>
  <si>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帯広中央</t>
    <rPh sb="0" eb="1">
      <t>オビ</t>
    </rPh>
    <rPh sb="1" eb="2">
      <t>ヒロ</t>
    </rPh>
    <rPh sb="2" eb="3">
      <t>ジュウ</t>
    </rPh>
    <rPh sb="3" eb="4">
      <t>オウ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</si>
  <si>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</si>
  <si>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</si>
  <si>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</si>
  <si>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</si>
  <si>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</si>
  <si>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</si>
  <si>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037</t>
    <phoneticPr fontId="4"/>
  </si>
  <si>
    <t>038</t>
  </si>
  <si>
    <t>039</t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</si>
  <si>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</si>
  <si>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</si>
  <si>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</si>
  <si>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</si>
  <si>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</si>
  <si>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</si>
  <si>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</si>
  <si>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</si>
  <si>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</si>
  <si>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</si>
  <si>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</si>
  <si>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</si>
  <si>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</si>
  <si>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</si>
  <si>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稚内北</t>
    <rPh sb="0" eb="3">
      <t>ワッカナイキタ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</si>
  <si>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</si>
  <si>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</si>
  <si>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</si>
  <si>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</si>
  <si>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</si>
  <si>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</si>
  <si>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</si>
  <si>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</si>
  <si>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</si>
  <si>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</si>
  <si>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</si>
  <si>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</si>
  <si>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</si>
  <si>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</si>
  <si>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発寒大山</t>
    <rPh sb="2" eb="4">
      <t>オオヤマ</t>
    </rPh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</si>
  <si>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</si>
  <si>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</si>
  <si>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</si>
  <si>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</si>
  <si>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</si>
  <si>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</si>
  <si>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</si>
  <si>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</si>
  <si>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</si>
  <si>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旭川鎌田</t>
    <rPh sb="0" eb="2">
      <t>ア</t>
    </rPh>
    <rPh sb="2" eb="4">
      <t>カマタ</t>
    </rPh>
    <phoneticPr fontId="4"/>
  </si>
  <si>
    <t>旭川豊岡</t>
    <rPh sb="0" eb="2">
      <t>ア</t>
    </rPh>
    <rPh sb="2" eb="4">
      <t>トヨオカ</t>
    </rPh>
    <phoneticPr fontId="4"/>
  </si>
  <si>
    <t>旭川東光</t>
    <rPh sb="0" eb="2">
      <t>ア</t>
    </rPh>
    <rPh sb="2" eb="4">
      <t>トウコウ</t>
    </rPh>
    <phoneticPr fontId="4"/>
  </si>
  <si>
    <t>旭川・富良野</t>
    <rPh sb="0" eb="2">
      <t>ア</t>
    </rPh>
    <rPh sb="3" eb="6">
      <t>フラノ</t>
    </rPh>
    <phoneticPr fontId="4"/>
  </si>
  <si>
    <t>コード</t>
    <phoneticPr fontId="4"/>
  </si>
  <si>
    <t>店名</t>
    <rPh sb="0" eb="2">
      <t>テンメイ</t>
    </rPh>
    <phoneticPr fontId="4"/>
  </si>
  <si>
    <t>定数</t>
    <rPh sb="0" eb="2">
      <t>テイスウ</t>
    </rPh>
    <phoneticPr fontId="4"/>
  </si>
  <si>
    <t>配布数</t>
    <rPh sb="0" eb="3">
      <t>ハイフスウ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</si>
  <si>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</si>
  <si>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</si>
  <si>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</si>
  <si>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北見</t>
    <rPh sb="0" eb="2">
      <t>キタミ</t>
    </rPh>
    <phoneticPr fontId="4"/>
  </si>
  <si>
    <t>北見東</t>
    <rPh sb="0" eb="3">
      <t>キタミヒガシ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</si>
  <si>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</si>
  <si>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</si>
  <si>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</si>
  <si>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</si>
  <si>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</si>
  <si>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北見・網走</t>
    <rPh sb="0" eb="2">
      <t>キタミ</t>
    </rPh>
    <rPh sb="3" eb="5">
      <t>アバシリ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</si>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</sst>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d&quot;日&quot;;@"/>
    <numFmt numFmtId="177" formatCode="#,##0_ "/>
    <numFmt numFmtId="178" formatCode="m&quot;月&quot;d&quot;日&quot;;@"/>
    <numFmt numFmtId="179" formatCode="0.00_ "/>
    <numFmt numFmtId="180" formatCode="#,##0_);[Red]\(#,##0\)"/>
    <numFmt numFmtId="181" formatCode="#,##0_ ;[Red]\-#,##0\ "/>
    <numFmt numFmtId="182" formatCode="[DBNum1][$-FC11]##,##0"/>
    <numFmt numFmtId="183" formatCode="yyyy\.m\.d&quot;現&quot;&quot;在&quot;"/>
    <numFmt numFmtId="184" formatCode="@\(&quot;複&quot;\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96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1" fontId="25" fillId="0" borderId="7" xfId="1" applyNumberFormat="1" applyFont="1" applyFill="1" applyBorder="1" applyAlignment="1" applyProtection="1">
      <alignment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28" fillId="0" borderId="0" xfId="2" applyFont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0" fontId="2" fillId="0" borderId="0" xfId="2" applyAlignment="1" applyProtection="1">
      <alignment horizontal="center" vertical="center"/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79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181" fontId="24" fillId="0" borderId="50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85" xfId="2" applyFont="1" applyBorder="1" applyAlignment="1" applyProtection="1">
      <alignment horizontal="distributed" vertical="center"/>
      <protection locked="0"/>
    </xf>
    <xf numFmtId="181" fontId="24" fillId="0" borderId="83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1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0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180" fontId="24" fillId="0" borderId="1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1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1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1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0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7" xfId="1" applyNumberFormat="1" applyFont="1" applyFill="1" applyBorder="1" applyAlignment="1" applyProtection="1">
      <alignment horizontal="right" vertical="center"/>
      <protection locked="0"/>
    </xf>
    <xf numFmtId="177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2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0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0" fontId="12" fillId="0" borderId="81" xfId="2" applyFont="1" applyBorder="1" applyAlignment="1" applyProtection="1">
      <alignment horizontal="center" vertical="center"/>
      <protection locked="0"/>
    </xf>
    <xf numFmtId="181" fontId="24" fillId="0" borderId="78" xfId="1" applyNumberFormat="1" applyFont="1" applyFill="1" applyBorder="1" applyAlignment="1" applyProtection="1">
      <alignment horizontal="right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1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184" fontId="23" fillId="0" borderId="7" xfId="2" applyNumberFormat="1" applyFont="1" applyBorder="1" applyAlignment="1" applyProtection="1">
      <alignment horizontal="distributed" vertical="center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181" fontId="23" fillId="0" borderId="87" xfId="1" applyNumberFormat="1" applyFont="1" applyFill="1" applyBorder="1" applyAlignment="1" applyProtection="1">
      <alignment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1" fontId="24" fillId="0" borderId="21" xfId="1" applyNumberFormat="1" applyFont="1" applyFill="1" applyBorder="1" applyAlignment="1" applyProtection="1">
      <alignment horizontal="right" vertical="center"/>
      <protection locked="0"/>
    </xf>
    <xf numFmtId="38" fontId="23" fillId="0" borderId="7" xfId="1" applyFont="1" applyFill="1" applyBorder="1" applyAlignment="1" applyProtection="1">
      <alignment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1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1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181" fontId="23" fillId="0" borderId="17" xfId="1" applyNumberFormat="1" applyFont="1" applyFill="1" applyBorder="1" applyAlignment="1" applyProtection="1">
      <alignment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1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6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0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0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1" fontId="23" fillId="0" borderId="82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0" fontId="24" fillId="0" borderId="70" xfId="1" applyNumberFormat="1" applyFont="1" applyFill="1" applyBorder="1" applyAlignment="1" applyProtection="1">
      <alignment horizontal="center" vertical="center"/>
      <protection locked="0"/>
    </xf>
    <xf numFmtId="0" fontId="17" fillId="0" borderId="47" xfId="2" applyFont="1" applyBorder="1" applyAlignment="1" applyProtection="1">
      <alignment horizontal="center" vertical="center"/>
      <protection locked="0"/>
    </xf>
    <xf numFmtId="181" fontId="24" fillId="0" borderId="7" xfId="1" applyNumberFormat="1" applyFont="1" applyBorder="1" applyAlignment="1" applyProtection="1">
      <alignment horizontal="right" vertical="center"/>
      <protection locked="0"/>
    </xf>
    <xf numFmtId="181" fontId="24" fillId="0" borderId="21" xfId="1" applyNumberFormat="1" applyFont="1" applyBorder="1" applyAlignment="1" applyProtection="1">
      <alignment horizontal="right" vertical="center"/>
      <protection locked="0"/>
    </xf>
    <xf numFmtId="181" fontId="24" fillId="0" borderId="76" xfId="1" applyNumberFormat="1" applyFont="1" applyBorder="1" applyAlignment="1" applyProtection="1">
      <alignment horizontal="right" vertical="center"/>
      <protection locked="0"/>
    </xf>
    <xf numFmtId="181" fontId="24" fillId="0" borderId="66" xfId="1" applyNumberFormat="1" applyFont="1" applyBorder="1" applyAlignment="1" applyProtection="1">
      <alignment horizontal="right" vertical="center"/>
      <protection locked="0"/>
    </xf>
    <xf numFmtId="181" fontId="23" fillId="0" borderId="21" xfId="1" applyNumberFormat="1" applyFont="1" applyFill="1" applyBorder="1" applyAlignment="1" applyProtection="1">
      <alignment vertical="center"/>
      <protection locked="0"/>
    </xf>
    <xf numFmtId="181" fontId="24" fillId="0" borderId="77" xfId="1" applyNumberFormat="1" applyFont="1" applyFill="1" applyBorder="1" applyAlignment="1" applyProtection="1">
      <alignment horizontal="right" vertical="center"/>
      <protection locked="0"/>
    </xf>
    <xf numFmtId="181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2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1" fontId="24" fillId="0" borderId="78" xfId="1" applyNumberFormat="1" applyFont="1" applyBorder="1" applyAlignment="1" applyProtection="1">
      <alignment horizontal="right" vertical="center"/>
      <protection locked="0"/>
    </xf>
    <xf numFmtId="181" fontId="6" fillId="0" borderId="55" xfId="1" applyNumberFormat="1" applyFont="1" applyBorder="1" applyAlignment="1" applyProtection="1">
      <alignment vertical="center"/>
      <protection locked="0"/>
    </xf>
    <xf numFmtId="0" fontId="22" fillId="0" borderId="80" xfId="2" applyFont="1" applyBorder="1" applyAlignment="1" applyProtection="1">
      <alignment horizontal="center" vertical="center"/>
      <protection locked="0"/>
    </xf>
    <xf numFmtId="180" fontId="23" fillId="0" borderId="79" xfId="1" applyNumberFormat="1" applyFont="1" applyFill="1" applyBorder="1" applyAlignment="1" applyProtection="1">
      <alignment vertical="center"/>
      <protection locked="0"/>
    </xf>
    <xf numFmtId="181" fontId="24" fillId="0" borderId="58" xfId="1" applyNumberFormat="1" applyFont="1" applyFill="1" applyBorder="1" applyAlignment="1" applyProtection="1">
      <alignment horizontal="right" vertical="center"/>
      <protection locked="0"/>
    </xf>
    <xf numFmtId="180" fontId="23" fillId="0" borderId="29" xfId="1" applyNumberFormat="1" applyFont="1" applyFill="1" applyBorder="1" applyAlignment="1" applyProtection="1">
      <alignment vertical="center"/>
      <protection locked="0"/>
    </xf>
    <xf numFmtId="184" fontId="33" fillId="0" borderId="7" xfId="2" applyNumberFormat="1" applyFont="1" applyBorder="1" applyAlignment="1" applyProtection="1">
      <alignment horizontal="distributed" vertical="center"/>
      <protection locked="0"/>
    </xf>
    <xf numFmtId="181" fontId="24" fillId="0" borderId="75" xfId="1" applyNumberFormat="1" applyFont="1" applyBorder="1" applyAlignment="1" applyProtection="1">
      <alignment horizontal="right" vertical="center"/>
      <protection locked="0"/>
    </xf>
    <xf numFmtId="181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0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1" fontId="24" fillId="0" borderId="37" xfId="1" applyNumberFormat="1" applyFont="1" applyBorder="1" applyAlignment="1" applyProtection="1">
      <alignment horizontal="right" vertical="center"/>
      <protection locked="0"/>
    </xf>
    <xf numFmtId="0" fontId="22" fillId="0" borderId="56" xfId="2" applyFont="1" applyBorder="1" applyAlignment="1" applyProtection="1">
      <alignment vertical="center"/>
      <protection locked="0"/>
    </xf>
    <xf numFmtId="181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1" fontId="24" fillId="0" borderId="72" xfId="1" applyNumberFormat="1" applyFont="1" applyBorder="1" applyAlignment="1" applyProtection="1">
      <alignment horizontal="right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8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4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8" fontId="13" fillId="0" borderId="13" xfId="2" applyNumberFormat="1" applyFont="1" applyBorder="1" applyAlignment="1" applyProtection="1">
      <alignment horizontal="center" vertical="center" shrinkToFit="1"/>
      <protection locked="0"/>
    </xf>
    <xf numFmtId="178" fontId="13" fillId="0" borderId="14" xfId="2" applyNumberFormat="1" applyFont="1" applyBorder="1" applyAlignment="1" applyProtection="1">
      <alignment horizontal="center" vertical="center" shrinkToFit="1"/>
      <protection locked="0"/>
    </xf>
    <xf numFmtId="178" fontId="13" fillId="0" borderId="15" xfId="2" applyNumberFormat="1" applyFont="1" applyBorder="1" applyAlignment="1" applyProtection="1">
      <alignment horizontal="center" vertical="center" shrinkToFit="1"/>
      <protection locked="0"/>
    </xf>
    <xf numFmtId="178" fontId="13" fillId="0" borderId="19" xfId="2" applyNumberFormat="1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Alignment="1" applyProtection="1">
      <alignment horizontal="center" vertical="center" shrinkToFit="1"/>
      <protection locked="0"/>
    </xf>
    <xf numFmtId="178" fontId="13" fillId="0" borderId="20" xfId="2" applyNumberFormat="1" applyFont="1" applyBorder="1" applyAlignment="1" applyProtection="1">
      <alignment horizontal="center" vertical="center" shrinkToFit="1"/>
      <protection locked="0"/>
    </xf>
    <xf numFmtId="178" fontId="13" fillId="0" borderId="23" xfId="2" applyNumberFormat="1" applyFont="1" applyBorder="1" applyAlignment="1" applyProtection="1">
      <alignment horizontal="center" vertical="center" shrinkToFit="1"/>
      <protection locked="0"/>
    </xf>
    <xf numFmtId="178" fontId="13" fillId="0" borderId="24" xfId="2" applyNumberFormat="1" applyFont="1" applyBorder="1" applyAlignment="1" applyProtection="1">
      <alignment horizontal="center" vertical="center" shrinkToFit="1"/>
      <protection locked="0"/>
    </xf>
    <xf numFmtId="178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12" fillId="0" borderId="89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6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90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91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79" fontId="20" fillId="0" borderId="39" xfId="2" applyNumberFormat="1" applyFont="1" applyBorder="1" applyAlignment="1" applyProtection="1">
      <alignment horizontal="center" vertical="center"/>
      <protection locked="0"/>
    </xf>
    <xf numFmtId="179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79" fontId="2" fillId="0" borderId="39" xfId="2" quotePrefix="1" applyNumberFormat="1" applyBorder="1" applyAlignment="1" applyProtection="1">
      <alignment horizontal="center" vertical="center"/>
      <protection locked="0"/>
    </xf>
    <xf numFmtId="179" fontId="2" fillId="0" borderId="35" xfId="2" applyNumberFormat="1" applyBorder="1" applyAlignment="1" applyProtection="1">
      <alignment horizontal="center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2" fillId="0" borderId="52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3" fillId="0" borderId="8" xfId="1" applyNumberFormat="1" applyFont="1" applyFill="1" applyBorder="1" applyAlignment="1" applyProtection="1">
      <alignment horizontal="right" vertical="center"/>
      <protection locked="0"/>
    </xf>
    <xf numFmtId="181" fontId="23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3" fillId="0" borderId="40" xfId="1" applyNumberFormat="1" applyFont="1" applyFill="1" applyBorder="1" applyAlignment="1" applyProtection="1">
      <alignment horizontal="right" vertical="center"/>
      <protection locked="0"/>
    </xf>
    <xf numFmtId="181" fontId="23" fillId="0" borderId="35" xfId="1" applyNumberFormat="1" applyFont="1" applyFill="1" applyBorder="1" applyAlignment="1" applyProtection="1">
      <alignment horizontal="right" vertical="center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0" fontId="22" fillId="0" borderId="84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26" fillId="0" borderId="55" xfId="2" applyFont="1" applyBorder="1" applyAlignment="1" applyProtection="1">
      <alignment horizontal="center" vertical="center" textRotation="255"/>
      <protection locked="0"/>
    </xf>
    <xf numFmtId="0" fontId="26" fillId="0" borderId="56" xfId="2" applyFont="1" applyBorder="1" applyAlignment="1" applyProtection="1">
      <alignment horizontal="center" vertical="center" textRotation="255"/>
      <protection locked="0"/>
    </xf>
    <xf numFmtId="182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183" fontId="2" fillId="0" borderId="63" xfId="2" applyNumberFormat="1" applyBorder="1" applyAlignment="1" applyProtection="1">
      <alignment horizontal="right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177" fontId="23" fillId="0" borderId="10" xfId="1" applyNumberFormat="1" applyFont="1" applyFill="1" applyBorder="1" applyAlignment="1" applyProtection="1">
      <alignment vertical="center"/>
      <protection locked="0"/>
    </xf>
    <xf numFmtId="177" fontId="23" fillId="0" borderId="11" xfId="1" applyNumberFormat="1" applyFont="1" applyFill="1" applyBorder="1" applyAlignment="1" applyProtection="1">
      <alignment vertical="center"/>
      <protection locked="0"/>
    </xf>
    <xf numFmtId="177" fontId="23" fillId="0" borderId="16" xfId="1" applyNumberFormat="1" applyFont="1" applyFill="1" applyBorder="1" applyAlignment="1" applyProtection="1">
      <alignment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1" fontId="23" fillId="0" borderId="17" xfId="1" applyNumberFormat="1" applyFont="1" applyFill="1" applyBorder="1" applyAlignment="1" applyProtection="1">
      <alignment vertical="center"/>
      <protection locked="0"/>
    </xf>
    <xf numFmtId="181" fontId="23" fillId="0" borderId="14" xfId="1" applyNumberFormat="1" applyFont="1" applyFill="1" applyBorder="1" applyAlignment="1" applyProtection="1">
      <alignment vertical="center"/>
      <protection locked="0"/>
    </xf>
    <xf numFmtId="181" fontId="23" fillId="0" borderId="15" xfId="1" applyNumberFormat="1" applyFont="1" applyFill="1" applyBorder="1" applyAlignment="1" applyProtection="1">
      <alignment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7" fontId="23" fillId="0" borderId="50" xfId="1" applyNumberFormat="1" applyFont="1" applyFill="1" applyBorder="1" applyAlignment="1" applyProtection="1">
      <alignment horizontal="right" vertical="center"/>
      <protection locked="0"/>
    </xf>
    <xf numFmtId="177" fontId="23" fillId="0" borderId="51" xfId="1" applyNumberFormat="1" applyFont="1" applyFill="1" applyBorder="1" applyAlignment="1" applyProtection="1">
      <alignment horizontal="right" vertical="center"/>
      <protection locked="0"/>
    </xf>
    <xf numFmtId="177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79" fontId="30" fillId="0" borderId="39" xfId="2" applyNumberFormat="1" applyFont="1" applyBorder="1" applyAlignment="1" applyProtection="1">
      <alignment horizontal="center" vertical="center"/>
      <protection locked="0"/>
    </xf>
    <xf numFmtId="179" fontId="30" fillId="0" borderId="35" xfId="2" applyNumberFormat="1" applyFont="1" applyBorder="1" applyAlignment="1" applyProtection="1">
      <alignment horizontal="center" vertical="center"/>
      <protection locked="0"/>
    </xf>
    <xf numFmtId="0" fontId="18" fillId="0" borderId="16" xfId="2" applyFont="1" applyBorder="1" applyAlignment="1" applyProtection="1">
      <alignment horizontal="center" vertical="center"/>
      <protection locked="0"/>
    </xf>
    <xf numFmtId="0" fontId="5" fillId="0" borderId="50" xfId="2" quotePrefix="1" applyFont="1" applyBorder="1" applyAlignment="1" applyProtection="1">
      <alignment horizontal="center" vertical="center"/>
      <protection locked="0"/>
    </xf>
    <xf numFmtId="0" fontId="5" fillId="0" borderId="28" xfId="2" quotePrefix="1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5" xfId="2" applyFont="1" applyBorder="1" applyAlignment="1" applyProtection="1">
      <alignment horizontal="center" vertical="center"/>
      <protection locked="0"/>
    </xf>
    <xf numFmtId="0" fontId="12" fillId="0" borderId="44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7" fontId="23" fillId="0" borderId="39" xfId="1" applyNumberFormat="1" applyFont="1" applyFill="1" applyBorder="1" applyAlignment="1" applyProtection="1">
      <alignment vertical="center"/>
      <protection locked="0"/>
    </xf>
    <xf numFmtId="177" fontId="23" fillId="0" borderId="40" xfId="1" applyNumberFormat="1" applyFont="1" applyFill="1" applyBorder="1" applyAlignment="1" applyProtection="1">
      <alignment vertical="center"/>
      <protection locked="0"/>
    </xf>
    <xf numFmtId="177" fontId="23" fillId="0" borderId="35" xfId="1" applyNumberFormat="1" applyFont="1" applyFill="1" applyBorder="1" applyAlignment="1" applyProtection="1">
      <alignment vertical="center"/>
      <protection locked="0"/>
    </xf>
    <xf numFmtId="0" fontId="5" fillId="0" borderId="10" xfId="2" quotePrefix="1" applyFont="1" applyBorder="1" applyAlignment="1" applyProtection="1">
      <alignment horizontal="center" vertical="center"/>
      <protection locked="0"/>
    </xf>
    <xf numFmtId="0" fontId="5" fillId="0" borderId="16" xfId="2" quotePrefix="1" applyFont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77" fontId="23" fillId="0" borderId="5" xfId="1" applyNumberFormat="1" applyFont="1" applyFill="1" applyBorder="1" applyAlignment="1" applyProtection="1">
      <alignment vertical="center"/>
      <protection locked="0"/>
    </xf>
    <xf numFmtId="177" fontId="23" fillId="0" borderId="3" xfId="1" applyNumberFormat="1" applyFont="1" applyFill="1" applyBorder="1" applyAlignment="1" applyProtection="1">
      <alignment vertical="center"/>
      <protection locked="0"/>
    </xf>
    <xf numFmtId="177" fontId="23" fillId="0" borderId="4" xfId="1" applyNumberFormat="1" applyFont="1" applyFill="1" applyBorder="1" applyAlignment="1" applyProtection="1">
      <alignment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5" fillId="0" borderId="9" xfId="2" quotePrefix="1" applyFont="1" applyBorder="1" applyAlignment="1" applyProtection="1">
      <alignment horizontal="center" vertical="center"/>
      <protection locked="0"/>
    </xf>
    <xf numFmtId="177" fontId="32" fillId="0" borderId="39" xfId="1" applyNumberFormat="1" applyFont="1" applyFill="1" applyBorder="1" applyAlignment="1" applyProtection="1">
      <alignment horizontal="center" vertical="center"/>
      <protection locked="0"/>
    </xf>
    <xf numFmtId="177" fontId="32" fillId="0" borderId="40" xfId="1" applyNumberFormat="1" applyFont="1" applyFill="1" applyBorder="1" applyAlignment="1" applyProtection="1">
      <alignment horizontal="center" vertical="center"/>
      <protection locked="0"/>
    </xf>
    <xf numFmtId="177" fontId="32" fillId="0" borderId="35" xfId="1" applyNumberFormat="1" applyFont="1" applyFill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77" fontId="32" fillId="0" borderId="10" xfId="1" applyNumberFormat="1" applyFont="1" applyFill="1" applyBorder="1" applyAlignment="1" applyProtection="1">
      <alignment horizontal="center" vertical="center"/>
      <protection locked="0"/>
    </xf>
    <xf numFmtId="177" fontId="32" fillId="0" borderId="11" xfId="1" applyNumberFormat="1" applyFont="1" applyFill="1" applyBorder="1" applyAlignment="1" applyProtection="1">
      <alignment horizontal="center" vertical="center"/>
      <protection locked="0"/>
    </xf>
    <xf numFmtId="177" fontId="32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4" fontId="23" fillId="0" borderId="10" xfId="2" applyNumberFormat="1" applyFont="1" applyBorder="1" applyAlignment="1" applyProtection="1">
      <alignment horizontal="distributed" vertical="center" wrapText="1"/>
      <protection locked="0"/>
    </xf>
    <xf numFmtId="184" fontId="23" fillId="0" borderId="11" xfId="2" applyNumberFormat="1" applyFont="1" applyBorder="1" applyAlignment="1" applyProtection="1">
      <alignment horizontal="distributed" vertical="center"/>
      <protection locked="0"/>
    </xf>
    <xf numFmtId="184" fontId="23" fillId="0" borderId="16" xfId="2" applyNumberFormat="1" applyFont="1" applyBorder="1" applyAlignment="1" applyProtection="1">
      <alignment horizontal="distributed" vertical="center"/>
      <protection locked="0"/>
    </xf>
    <xf numFmtId="183" fontId="2" fillId="0" borderId="0" xfId="2" applyNumberFormat="1" applyAlignment="1" applyProtection="1">
      <alignment horizontal="right" vertical="center"/>
      <protection locked="0"/>
    </xf>
    <xf numFmtId="177" fontId="31" fillId="0" borderId="39" xfId="1" applyNumberFormat="1" applyFont="1" applyFill="1" applyBorder="1" applyAlignment="1" applyProtection="1">
      <alignment vertical="center"/>
      <protection locked="0"/>
    </xf>
    <xf numFmtId="177" fontId="31" fillId="0" borderId="40" xfId="1" applyNumberFormat="1" applyFont="1" applyFill="1" applyBorder="1" applyAlignment="1" applyProtection="1">
      <alignment vertical="center"/>
      <protection locked="0"/>
    </xf>
    <xf numFmtId="177" fontId="31" fillId="0" borderId="35" xfId="1" applyNumberFormat="1" applyFont="1" applyFill="1" applyBorder="1" applyAlignment="1" applyProtection="1">
      <alignment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181" fontId="23" fillId="0" borderId="5" xfId="1" applyNumberFormat="1" applyFont="1" applyFill="1" applyBorder="1" applyAlignment="1" applyProtection="1">
      <alignment vertical="center"/>
      <protection locked="0"/>
    </xf>
    <xf numFmtId="181" fontId="23" fillId="0" borderId="3" xfId="1" applyNumberFormat="1" applyFont="1" applyFill="1" applyBorder="1" applyAlignment="1" applyProtection="1">
      <alignment vertical="center"/>
      <protection locked="0"/>
    </xf>
    <xf numFmtId="181" fontId="23" fillId="0" borderId="4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/>
      <protection locked="0"/>
    </xf>
    <xf numFmtId="180" fontId="23" fillId="0" borderId="11" xfId="1" applyNumberFormat="1" applyFont="1" applyFill="1" applyBorder="1" applyAlignment="1" applyProtection="1">
      <alignment horizontal="right" vertical="center"/>
      <protection locked="0"/>
    </xf>
    <xf numFmtId="180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/>
      <protection locked="0"/>
    </xf>
    <xf numFmtId="180" fontId="23" fillId="0" borderId="51" xfId="1" applyNumberFormat="1" applyFont="1" applyFill="1" applyBorder="1" applyAlignment="1" applyProtection="1">
      <alignment horizontal="right" vertical="center"/>
      <protection locked="0"/>
    </xf>
    <xf numFmtId="180" fontId="23" fillId="0" borderId="28" xfId="1" applyNumberFormat="1" applyFont="1" applyFill="1" applyBorder="1" applyAlignment="1" applyProtection="1">
      <alignment horizontal="right" vertical="center"/>
      <protection locked="0"/>
    </xf>
    <xf numFmtId="180" fontId="23" fillId="0" borderId="7" xfId="1" applyNumberFormat="1" applyFont="1" applyBorder="1" applyAlignment="1" applyProtection="1">
      <alignment vertical="center"/>
      <protection locked="0"/>
    </xf>
    <xf numFmtId="180" fontId="23" fillId="0" borderId="8" xfId="1" applyNumberFormat="1" applyFont="1" applyBorder="1" applyAlignment="1" applyProtection="1">
      <alignment vertical="center"/>
      <protection locked="0"/>
    </xf>
    <xf numFmtId="180" fontId="23" fillId="0" borderId="9" xfId="1" applyNumberFormat="1" applyFont="1" applyBorder="1" applyAlignment="1" applyProtection="1">
      <alignment vertical="center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180" fontId="23" fillId="0" borderId="7" xfId="1" applyNumberFormat="1" applyFont="1" applyFill="1" applyBorder="1" applyAlignment="1" applyProtection="1">
      <alignment vertical="center"/>
      <protection locked="0"/>
    </xf>
    <xf numFmtId="180" fontId="23" fillId="0" borderId="8" xfId="1" applyNumberFormat="1" applyFont="1" applyFill="1" applyBorder="1" applyAlignment="1" applyProtection="1">
      <alignment vertical="center"/>
      <protection locked="0"/>
    </xf>
    <xf numFmtId="180" fontId="23" fillId="0" borderId="9" xfId="1" applyNumberFormat="1" applyFont="1" applyFill="1" applyBorder="1" applyAlignment="1" applyProtection="1">
      <alignment vertical="center"/>
      <protection locked="0"/>
    </xf>
    <xf numFmtId="180" fontId="23" fillId="0" borderId="10" xfId="1" applyNumberFormat="1" applyFont="1" applyBorder="1" applyAlignment="1" applyProtection="1">
      <alignment vertical="center"/>
      <protection locked="0"/>
    </xf>
    <xf numFmtId="180" fontId="23" fillId="0" borderId="11" xfId="1" applyNumberFormat="1" applyFont="1" applyBorder="1" applyAlignment="1" applyProtection="1">
      <alignment vertical="center"/>
      <protection locked="0"/>
    </xf>
    <xf numFmtId="180" fontId="23" fillId="0" borderId="16" xfId="1" applyNumberFormat="1" applyFont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0" fontId="23" fillId="0" borderId="39" xfId="1" applyNumberFormat="1" applyFont="1" applyFill="1" applyBorder="1" applyAlignment="1" applyProtection="1">
      <alignment vertical="center"/>
      <protection locked="0"/>
    </xf>
    <xf numFmtId="180" fontId="23" fillId="0" borderId="40" xfId="1" applyNumberFormat="1" applyFont="1" applyFill="1" applyBorder="1" applyAlignment="1" applyProtection="1">
      <alignment vertical="center"/>
      <protection locked="0"/>
    </xf>
    <xf numFmtId="180" fontId="23" fillId="0" borderId="35" xfId="1" applyNumberFormat="1" applyFont="1" applyFill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0" fontId="23" fillId="0" borderId="10" xfId="1" applyNumberFormat="1" applyFont="1" applyFill="1" applyBorder="1" applyAlignment="1" applyProtection="1">
      <alignment vertical="center"/>
      <protection locked="0"/>
    </xf>
    <xf numFmtId="180" fontId="23" fillId="0" borderId="11" xfId="1" applyNumberFormat="1" applyFont="1" applyFill="1" applyBorder="1" applyAlignment="1" applyProtection="1">
      <alignment vertical="center"/>
      <protection locked="0"/>
    </xf>
    <xf numFmtId="180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0" fontId="23" fillId="0" borderId="37" xfId="1" applyNumberFormat="1" applyFont="1" applyFill="1" applyBorder="1" applyAlignment="1" applyProtection="1">
      <alignment vertical="center"/>
      <protection locked="0"/>
    </xf>
    <xf numFmtId="180" fontId="23" fillId="0" borderId="1" xfId="1" applyNumberFormat="1" applyFont="1" applyFill="1" applyBorder="1" applyAlignment="1" applyProtection="1">
      <alignment vertical="center"/>
      <protection locked="0"/>
    </xf>
    <xf numFmtId="180" fontId="23" fillId="0" borderId="38" xfId="1" applyNumberFormat="1" applyFont="1" applyFill="1" applyBorder="1" applyAlignment="1" applyProtection="1">
      <alignment vertical="center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15</v>
      </c>
    </row>
    <row r="2" spans="1:26" ht="25.5" customHeight="1" thickBot="1">
      <c r="A2" s="12" t="s">
        <v>16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172" t="s">
        <v>17</v>
      </c>
      <c r="P2" s="173"/>
      <c r="Q2" s="173"/>
      <c r="R2" s="173"/>
      <c r="S2" s="174"/>
      <c r="T2" s="175"/>
      <c r="U2" s="176"/>
      <c r="V2" s="176"/>
      <c r="W2" s="176"/>
      <c r="X2" s="176"/>
      <c r="Y2" s="176"/>
      <c r="Z2" s="177"/>
    </row>
    <row r="3" spans="1:26" ht="16.5" customHeight="1">
      <c r="A3" s="178" t="s">
        <v>18</v>
      </c>
      <c r="B3" s="179"/>
      <c r="C3" s="179"/>
      <c r="D3" s="179"/>
      <c r="E3" s="179"/>
      <c r="F3" s="179"/>
      <c r="G3" s="180"/>
      <c r="H3" s="181" t="s">
        <v>19</v>
      </c>
      <c r="I3" s="182"/>
      <c r="J3" s="183" t="s">
        <v>20</v>
      </c>
      <c r="K3" s="173"/>
      <c r="L3" s="173"/>
      <c r="M3" s="173"/>
      <c r="N3" s="174"/>
      <c r="O3" s="184" t="s">
        <v>21</v>
      </c>
      <c r="P3" s="185"/>
      <c r="Q3" s="185"/>
      <c r="R3" s="185"/>
      <c r="S3" s="186"/>
      <c r="T3" s="187" t="s">
        <v>22</v>
      </c>
      <c r="U3" s="188"/>
      <c r="V3" s="188"/>
      <c r="W3" s="188"/>
      <c r="X3" s="188"/>
      <c r="Y3" s="188"/>
      <c r="Z3" s="189"/>
    </row>
    <row r="4" spans="1:26" ht="16.5" customHeight="1">
      <c r="A4" s="190"/>
      <c r="B4" s="191"/>
      <c r="C4" s="191"/>
      <c r="D4" s="191"/>
      <c r="E4" s="191"/>
      <c r="F4" s="191"/>
      <c r="G4" s="192"/>
      <c r="H4" s="199" t="s">
        <v>23</v>
      </c>
      <c r="I4" s="200"/>
      <c r="J4" s="201"/>
      <c r="K4" s="202"/>
      <c r="L4" s="202"/>
      <c r="M4" s="202"/>
      <c r="N4" s="203"/>
      <c r="O4" s="207"/>
      <c r="P4" s="208"/>
      <c r="Q4" s="208"/>
      <c r="R4" s="208"/>
      <c r="S4" s="209"/>
      <c r="T4" s="213"/>
      <c r="U4" s="214"/>
      <c r="V4" s="214"/>
      <c r="W4" s="214"/>
      <c r="X4" s="214"/>
      <c r="Y4" s="214"/>
      <c r="Z4" s="215"/>
    </row>
    <row r="5" spans="1:26" ht="18.75" customHeight="1">
      <c r="A5" s="193"/>
      <c r="B5" s="194"/>
      <c r="C5" s="194"/>
      <c r="D5" s="194"/>
      <c r="E5" s="194"/>
      <c r="F5" s="194"/>
      <c r="G5" s="195"/>
      <c r="H5" s="219" t="s">
        <v>24</v>
      </c>
      <c r="I5" s="220"/>
      <c r="J5" s="204"/>
      <c r="K5" s="205"/>
      <c r="L5" s="205"/>
      <c r="M5" s="205"/>
      <c r="N5" s="206"/>
      <c r="O5" s="210"/>
      <c r="P5" s="211"/>
      <c r="Q5" s="211"/>
      <c r="R5" s="211"/>
      <c r="S5" s="212"/>
      <c r="T5" s="216"/>
      <c r="U5" s="217"/>
      <c r="V5" s="217"/>
      <c r="W5" s="217"/>
      <c r="X5" s="217"/>
      <c r="Y5" s="217"/>
      <c r="Z5" s="218"/>
    </row>
    <row r="6" spans="1:26" ht="35.25" customHeight="1">
      <c r="A6" s="196"/>
      <c r="B6" s="197"/>
      <c r="C6" s="197"/>
      <c r="D6" s="197"/>
      <c r="E6" s="197"/>
      <c r="F6" s="197"/>
      <c r="G6" s="198"/>
      <c r="H6" s="221"/>
      <c r="I6" s="222"/>
      <c r="J6" s="223"/>
      <c r="K6" s="224"/>
      <c r="L6" s="224"/>
      <c r="M6" s="224"/>
      <c r="N6" s="225"/>
      <c r="O6" s="226"/>
      <c r="P6" s="227"/>
      <c r="Q6" s="227"/>
      <c r="R6" s="227"/>
      <c r="S6" s="228"/>
      <c r="T6" s="226"/>
      <c r="U6" s="227"/>
      <c r="V6" s="227"/>
      <c r="W6" s="227"/>
      <c r="X6" s="227"/>
      <c r="Y6" s="227"/>
      <c r="Z6" s="229"/>
    </row>
    <row r="7" spans="1:26" ht="16.5" customHeight="1">
      <c r="A7" s="230" t="s">
        <v>25</v>
      </c>
      <c r="B7" s="185"/>
      <c r="C7" s="231" t="s">
        <v>213</v>
      </c>
      <c r="D7" s="232"/>
      <c r="E7" s="232"/>
      <c r="F7" s="232"/>
      <c r="G7" s="232"/>
      <c r="H7" s="232"/>
      <c r="I7" s="233"/>
      <c r="J7" s="184" t="s">
        <v>26</v>
      </c>
      <c r="K7" s="185"/>
      <c r="L7" s="185"/>
      <c r="M7" s="185"/>
      <c r="N7" s="185"/>
      <c r="O7" s="186"/>
      <c r="P7" s="16"/>
      <c r="Q7" s="16"/>
      <c r="R7" s="184" t="s">
        <v>27</v>
      </c>
      <c r="S7" s="185"/>
      <c r="T7" s="185"/>
      <c r="U7" s="185"/>
      <c r="V7" s="186"/>
      <c r="W7" s="234"/>
      <c r="X7" s="235"/>
      <c r="Y7" s="235"/>
      <c r="Z7" s="236"/>
    </row>
    <row r="8" spans="1:26" ht="15.75" customHeight="1" thickBot="1">
      <c r="A8" s="243">
        <v>1</v>
      </c>
      <c r="B8" s="244"/>
      <c r="C8" s="85" t="str" cm="1">
        <f t="array" ref="C8">_xlfn.IFS($C$9="B4","①",$C$9="Ｂ４","①",$C$9="B４","①",$C$9="Ｂ4","①",TRUE,1)</f>
        <v>①</v>
      </c>
      <c r="D8" s="86" cm="1">
        <f t="array" ref="D8">_xlfn.IFS($C$9="B4厚","②",$C$9="Ｂ４厚","②",$C$9="B４厚","②",$C$9="Ｂ4厚","②",TRUE,2)</f>
        <v>2</v>
      </c>
      <c r="E8" s="86" cm="1">
        <f t="array" ref="E8">_xlfn.IFS($C$9="B3","③",$C$9="Ｂ３","③",$C$9="Ｂ3","③",$C$9="B３","③",TRUE,3)</f>
        <v>3</v>
      </c>
      <c r="F8" s="86" cm="1">
        <f t="array" ref="F8">_xlfn.IFS($C$9="B3厚","②",$C$9="Ｂ３厚","②",$C$9="Ｂ3厚","②",$C$9="B３厚","②",TRUE,4)</f>
        <v>4</v>
      </c>
      <c r="G8" s="245" cm="1">
        <f t="array" ref="G8">_xlfn.IFS($C$9="B2","⑤",$C$9="Ｂ２","５",$C$9="Ｂ2","⑤",$C$9="B２","⑤",TRUE,5)</f>
        <v>5</v>
      </c>
      <c r="H8" s="245"/>
      <c r="I8" s="87" cm="1">
        <f t="array" ref="I8">_xlfn.IFS($C$9="B1","⑥",$C$9="Ｂ１","⑥",$C$9="Ｂ1","⑥",$C$9="B１","⑥",TRUE,6)</f>
        <v>6</v>
      </c>
      <c r="J8" s="187" t="s">
        <v>28</v>
      </c>
      <c r="K8" s="188"/>
      <c r="L8" s="188"/>
      <c r="M8" s="246"/>
      <c r="N8" s="187" t="s">
        <v>29</v>
      </c>
      <c r="O8" s="246"/>
      <c r="P8" s="17"/>
      <c r="Q8" s="17"/>
      <c r="R8" s="187" t="s">
        <v>28</v>
      </c>
      <c r="S8" s="188"/>
      <c r="T8" s="246"/>
      <c r="U8" s="187" t="s">
        <v>29</v>
      </c>
      <c r="V8" s="246"/>
      <c r="W8" s="237"/>
      <c r="X8" s="238"/>
      <c r="Y8" s="238"/>
      <c r="Z8" s="239"/>
    </row>
    <row r="9" spans="1:26" ht="52.5" customHeight="1" thickBot="1">
      <c r="A9" s="252" t="s">
        <v>30</v>
      </c>
      <c r="B9" s="253"/>
      <c r="C9" s="254" t="s">
        <v>241</v>
      </c>
      <c r="D9" s="255"/>
      <c r="E9" s="255"/>
      <c r="F9" s="255"/>
      <c r="G9" s="255"/>
      <c r="H9" s="255"/>
      <c r="I9" s="256"/>
      <c r="J9" s="257">
        <f>SUM(K11:K37,R11:R37,Z11:Z36)</f>
        <v>0</v>
      </c>
      <c r="K9" s="257"/>
      <c r="L9" s="257"/>
      <c r="M9" s="258"/>
      <c r="N9" s="259"/>
      <c r="O9" s="260"/>
      <c r="P9" s="18"/>
      <c r="Q9" s="18"/>
      <c r="R9" s="261"/>
      <c r="S9" s="262"/>
      <c r="T9" s="263"/>
      <c r="U9" s="264"/>
      <c r="V9" s="265"/>
      <c r="W9" s="240"/>
      <c r="X9" s="241"/>
      <c r="Y9" s="241"/>
      <c r="Z9" s="242"/>
    </row>
    <row r="10" spans="1:26" ht="18" customHeight="1">
      <c r="A10" s="19"/>
      <c r="B10" s="247" t="s">
        <v>31</v>
      </c>
      <c r="C10" s="280"/>
      <c r="D10" s="281" t="s">
        <v>32</v>
      </c>
      <c r="E10" s="282"/>
      <c r="F10" s="282"/>
      <c r="G10" s="283"/>
      <c r="H10" s="284" t="s">
        <v>33</v>
      </c>
      <c r="I10" s="285"/>
      <c r="J10" s="251"/>
      <c r="K10" s="21" t="s">
        <v>34</v>
      </c>
      <c r="L10" s="22"/>
      <c r="M10" s="20" t="s">
        <v>31</v>
      </c>
      <c r="N10" s="21" t="s">
        <v>32</v>
      </c>
      <c r="O10" s="249" t="s">
        <v>33</v>
      </c>
      <c r="P10" s="250"/>
      <c r="Q10" s="251"/>
      <c r="R10" s="21" t="s">
        <v>34</v>
      </c>
      <c r="S10" s="24"/>
      <c r="T10" s="247" t="s">
        <v>31</v>
      </c>
      <c r="U10" s="248"/>
      <c r="V10" s="21" t="s">
        <v>32</v>
      </c>
      <c r="W10" s="249" t="s">
        <v>33</v>
      </c>
      <c r="X10" s="250"/>
      <c r="Y10" s="251"/>
      <c r="Z10" s="25" t="s">
        <v>34</v>
      </c>
    </row>
    <row r="11" spans="1:26" ht="23.25" customHeight="1">
      <c r="A11" s="266" t="s">
        <v>35</v>
      </c>
      <c r="B11" s="268">
        <v>220</v>
      </c>
      <c r="C11" s="269"/>
      <c r="D11" s="270" t="s">
        <v>186</v>
      </c>
      <c r="E11" s="271"/>
      <c r="F11" s="271"/>
      <c r="G11" s="272"/>
      <c r="H11" s="273">
        <v>500</v>
      </c>
      <c r="I11" s="274"/>
      <c r="J11" s="275"/>
      <c r="K11" s="27"/>
      <c r="L11" s="276" t="s">
        <v>36</v>
      </c>
      <c r="M11" s="26">
        <v>232</v>
      </c>
      <c r="N11" s="28" t="s">
        <v>37</v>
      </c>
      <c r="O11" s="29">
        <v>500</v>
      </c>
      <c r="P11" s="30"/>
      <c r="Q11" s="30"/>
      <c r="R11" s="31"/>
      <c r="S11" s="278" t="s">
        <v>38</v>
      </c>
      <c r="T11" s="268">
        <v>270</v>
      </c>
      <c r="U11" s="269"/>
      <c r="V11" s="32" t="s">
        <v>185</v>
      </c>
      <c r="W11" s="29">
        <v>140</v>
      </c>
      <c r="X11" s="30"/>
      <c r="Y11" s="30"/>
      <c r="Z11" s="33"/>
    </row>
    <row r="12" spans="1:26" ht="23.25" customHeight="1">
      <c r="A12" s="267"/>
      <c r="B12" s="286">
        <v>221</v>
      </c>
      <c r="C12" s="287"/>
      <c r="D12" s="288" t="s">
        <v>194</v>
      </c>
      <c r="E12" s="289"/>
      <c r="F12" s="289"/>
      <c r="G12" s="290"/>
      <c r="H12" s="291">
        <v>920</v>
      </c>
      <c r="I12" s="292"/>
      <c r="J12" s="293"/>
      <c r="K12" s="35"/>
      <c r="L12" s="277"/>
      <c r="M12" s="34">
        <v>217</v>
      </c>
      <c r="N12" s="28" t="s">
        <v>39</v>
      </c>
      <c r="O12" s="36">
        <v>1050</v>
      </c>
      <c r="P12" s="37"/>
      <c r="Q12" s="37"/>
      <c r="R12" s="35"/>
      <c r="S12" s="279"/>
      <c r="T12" s="286">
        <v>272</v>
      </c>
      <c r="U12" s="287"/>
      <c r="V12" s="38" t="s">
        <v>0</v>
      </c>
      <c r="W12" s="36">
        <v>1100</v>
      </c>
      <c r="X12" s="37"/>
      <c r="Y12" s="37"/>
      <c r="Z12" s="39"/>
    </row>
    <row r="13" spans="1:26" ht="23.25" customHeight="1">
      <c r="A13" s="267"/>
      <c r="B13" s="286">
        <v>224</v>
      </c>
      <c r="C13" s="287"/>
      <c r="D13" s="294" t="s">
        <v>187</v>
      </c>
      <c r="E13" s="295"/>
      <c r="F13" s="295"/>
      <c r="G13" s="296"/>
      <c r="H13" s="291">
        <v>240</v>
      </c>
      <c r="I13" s="292"/>
      <c r="J13" s="293"/>
      <c r="K13" s="35"/>
      <c r="L13" s="277"/>
      <c r="M13" s="34">
        <v>212</v>
      </c>
      <c r="N13" s="28" t="s">
        <v>41</v>
      </c>
      <c r="O13" s="36">
        <v>520</v>
      </c>
      <c r="P13" s="37"/>
      <c r="Q13" s="37"/>
      <c r="R13" s="35"/>
      <c r="S13" s="279"/>
      <c r="T13" s="286">
        <v>274</v>
      </c>
      <c r="U13" s="287"/>
      <c r="V13" s="28" t="s">
        <v>40</v>
      </c>
      <c r="W13" s="36">
        <v>2720</v>
      </c>
      <c r="X13" s="37"/>
      <c r="Y13" s="37"/>
      <c r="Z13" s="39"/>
    </row>
    <row r="14" spans="1:26" ht="23.25" customHeight="1">
      <c r="A14" s="41"/>
      <c r="B14" s="286">
        <v>233</v>
      </c>
      <c r="C14" s="287"/>
      <c r="D14" s="294" t="s">
        <v>195</v>
      </c>
      <c r="E14" s="295"/>
      <c r="F14" s="295"/>
      <c r="G14" s="296"/>
      <c r="H14" s="291">
        <v>240</v>
      </c>
      <c r="I14" s="292"/>
      <c r="J14" s="293"/>
      <c r="K14" s="35"/>
      <c r="L14" s="297" t="str">
        <f>TEXT(SUM(O11:O16),"[DBNum1]#,##0")</f>
        <v>二,九五〇</v>
      </c>
      <c r="M14" s="34">
        <v>218</v>
      </c>
      <c r="N14" s="28" t="s">
        <v>43</v>
      </c>
      <c r="O14" s="36">
        <v>880</v>
      </c>
      <c r="P14" s="37"/>
      <c r="Q14" s="37"/>
      <c r="R14" s="35"/>
      <c r="S14" s="297" t="str">
        <f>TEXT(SUM(W11:W17),"[DBNum1]#,##0")</f>
        <v>七,八五〇</v>
      </c>
      <c r="T14" s="286">
        <v>276</v>
      </c>
      <c r="U14" s="287"/>
      <c r="V14" s="40" t="s">
        <v>42</v>
      </c>
      <c r="W14" s="36">
        <v>1010</v>
      </c>
      <c r="X14" s="37"/>
      <c r="Y14" s="37"/>
      <c r="Z14" s="39"/>
    </row>
    <row r="15" spans="1:26" ht="23.25" customHeight="1">
      <c r="A15" s="41"/>
      <c r="B15" s="286">
        <v>234</v>
      </c>
      <c r="C15" s="287"/>
      <c r="D15" s="299" t="s">
        <v>188</v>
      </c>
      <c r="E15" s="295"/>
      <c r="F15" s="295"/>
      <c r="G15" s="296"/>
      <c r="H15" s="291">
        <v>160</v>
      </c>
      <c r="I15" s="292"/>
      <c r="J15" s="293"/>
      <c r="K15" s="35"/>
      <c r="L15" s="297"/>
      <c r="M15" s="34"/>
      <c r="N15" s="28"/>
      <c r="O15" s="42"/>
      <c r="P15" s="37"/>
      <c r="Q15" s="37"/>
      <c r="R15" s="43"/>
      <c r="S15" s="297"/>
      <c r="T15" s="286">
        <v>277</v>
      </c>
      <c r="U15" s="287"/>
      <c r="V15" s="28" t="s">
        <v>44</v>
      </c>
      <c r="W15" s="36">
        <v>860</v>
      </c>
      <c r="X15" s="37"/>
      <c r="Y15" s="37"/>
      <c r="Z15" s="39"/>
    </row>
    <row r="16" spans="1:26" ht="23.25" customHeight="1" thickBot="1">
      <c r="A16" s="41"/>
      <c r="B16" s="286">
        <v>253</v>
      </c>
      <c r="C16" s="287"/>
      <c r="D16" s="294" t="s">
        <v>183</v>
      </c>
      <c r="E16" s="295"/>
      <c r="F16" s="295"/>
      <c r="G16" s="296"/>
      <c r="H16" s="291">
        <v>310</v>
      </c>
      <c r="I16" s="292"/>
      <c r="J16" s="293"/>
      <c r="K16" s="35"/>
      <c r="L16" s="298"/>
      <c r="M16" s="44"/>
      <c r="N16" s="45"/>
      <c r="O16" s="46"/>
      <c r="P16" s="47"/>
      <c r="Q16" s="47"/>
      <c r="R16" s="48"/>
      <c r="S16" s="297"/>
      <c r="T16" s="286">
        <v>290</v>
      </c>
      <c r="U16" s="287"/>
      <c r="V16" s="28" t="s">
        <v>45</v>
      </c>
      <c r="W16" s="36">
        <v>950</v>
      </c>
      <c r="X16" s="37"/>
      <c r="Y16" s="37"/>
      <c r="Z16" s="39"/>
    </row>
    <row r="17" spans="1:26" ht="23.25" customHeight="1" thickBot="1">
      <c r="A17" s="300" t="str">
        <f>TEXT(SUM(H11:J22),"[DBNum1]#,##0")</f>
        <v>五,九三〇</v>
      </c>
      <c r="B17" s="302">
        <v>239</v>
      </c>
      <c r="C17" s="303"/>
      <c r="D17" s="304" t="s">
        <v>196</v>
      </c>
      <c r="E17" s="305"/>
      <c r="F17" s="305"/>
      <c r="G17" s="306"/>
      <c r="H17" s="291">
        <v>390</v>
      </c>
      <c r="I17" s="292"/>
      <c r="J17" s="293"/>
      <c r="K17" s="51"/>
      <c r="L17" s="307" t="s">
        <v>48</v>
      </c>
      <c r="M17" s="52">
        <v>203</v>
      </c>
      <c r="N17" s="53" t="s">
        <v>5</v>
      </c>
      <c r="O17" s="54">
        <v>140</v>
      </c>
      <c r="P17" s="55"/>
      <c r="Q17" s="55"/>
      <c r="R17" s="56"/>
      <c r="S17" s="298"/>
      <c r="T17" s="286">
        <v>288</v>
      </c>
      <c r="U17" s="287"/>
      <c r="V17" s="40" t="s">
        <v>47</v>
      </c>
      <c r="W17" s="36">
        <v>1070</v>
      </c>
      <c r="X17" s="57"/>
      <c r="Y17" s="57"/>
      <c r="Z17" s="58"/>
    </row>
    <row r="18" spans="1:26" ht="23.25" customHeight="1">
      <c r="A18" s="300"/>
      <c r="B18" s="286">
        <v>240</v>
      </c>
      <c r="C18" s="287"/>
      <c r="D18" s="294" t="s">
        <v>189</v>
      </c>
      <c r="E18" s="295"/>
      <c r="F18" s="295"/>
      <c r="G18" s="296"/>
      <c r="H18" s="291">
        <v>300</v>
      </c>
      <c r="I18" s="292"/>
      <c r="J18" s="293"/>
      <c r="K18" s="35"/>
      <c r="L18" s="277"/>
      <c r="M18" s="34">
        <v>204</v>
      </c>
      <c r="N18" s="40" t="s">
        <v>49</v>
      </c>
      <c r="O18" s="36">
        <v>550</v>
      </c>
      <c r="P18" s="37"/>
      <c r="Q18" s="37"/>
      <c r="R18" s="35"/>
      <c r="S18" s="308" t="s">
        <v>57</v>
      </c>
      <c r="T18" s="309">
        <v>256</v>
      </c>
      <c r="U18" s="310"/>
      <c r="V18" s="59" t="s">
        <v>207</v>
      </c>
      <c r="W18" s="54">
        <v>350</v>
      </c>
      <c r="X18" s="55"/>
      <c r="Y18" s="55"/>
      <c r="Z18" s="60"/>
    </row>
    <row r="19" spans="1:26" ht="23.25" customHeight="1">
      <c r="A19" s="300"/>
      <c r="B19" s="286">
        <v>242</v>
      </c>
      <c r="C19" s="287"/>
      <c r="D19" s="299" t="s">
        <v>190</v>
      </c>
      <c r="E19" s="295"/>
      <c r="F19" s="295"/>
      <c r="G19" s="296"/>
      <c r="H19" s="291">
        <v>430</v>
      </c>
      <c r="I19" s="292"/>
      <c r="J19" s="293"/>
      <c r="K19" s="35"/>
      <c r="L19" s="277"/>
      <c r="M19" s="34">
        <v>210</v>
      </c>
      <c r="N19" s="61" t="s">
        <v>199</v>
      </c>
      <c r="O19" s="36">
        <v>80</v>
      </c>
      <c r="P19" s="37"/>
      <c r="Q19" s="37"/>
      <c r="R19" s="35"/>
      <c r="S19" s="279"/>
      <c r="T19" s="286">
        <v>261</v>
      </c>
      <c r="U19" s="287"/>
      <c r="V19" s="40" t="s">
        <v>59</v>
      </c>
      <c r="W19" s="36">
        <v>1460</v>
      </c>
      <c r="X19" s="37"/>
      <c r="Y19" s="37"/>
      <c r="Z19" s="39"/>
    </row>
    <row r="20" spans="1:26" ht="23.25" customHeight="1">
      <c r="A20" s="300"/>
      <c r="B20" s="286">
        <v>243</v>
      </c>
      <c r="C20" s="287"/>
      <c r="D20" s="299" t="s">
        <v>191</v>
      </c>
      <c r="E20" s="295"/>
      <c r="F20" s="295"/>
      <c r="G20" s="296"/>
      <c r="H20" s="291">
        <v>310</v>
      </c>
      <c r="I20" s="292"/>
      <c r="J20" s="293"/>
      <c r="K20" s="35"/>
      <c r="L20" s="297" t="str">
        <f>TEXT(SUM(O17:O24),"[DBNum1]#,##0")</f>
        <v>三,〇四〇</v>
      </c>
      <c r="M20" s="34">
        <v>205</v>
      </c>
      <c r="N20" s="28" t="s">
        <v>50</v>
      </c>
      <c r="O20" s="36">
        <v>750</v>
      </c>
      <c r="P20" s="37"/>
      <c r="Q20" s="37"/>
      <c r="R20" s="35"/>
      <c r="S20" s="279"/>
      <c r="T20" s="286">
        <v>260</v>
      </c>
      <c r="U20" s="287"/>
      <c r="V20" s="28" t="s">
        <v>208</v>
      </c>
      <c r="W20" s="36">
        <v>180</v>
      </c>
      <c r="X20" s="37"/>
      <c r="Y20" s="37"/>
      <c r="Z20" s="39"/>
    </row>
    <row r="21" spans="1:26" ht="23.25" customHeight="1">
      <c r="A21" s="300"/>
      <c r="B21" s="286">
        <v>264</v>
      </c>
      <c r="C21" s="287"/>
      <c r="D21" s="294" t="s">
        <v>46</v>
      </c>
      <c r="E21" s="295"/>
      <c r="F21" s="295"/>
      <c r="G21" s="296"/>
      <c r="H21" s="291">
        <v>2130</v>
      </c>
      <c r="I21" s="292"/>
      <c r="J21" s="293"/>
      <c r="K21" s="35"/>
      <c r="L21" s="297"/>
      <c r="M21" s="34">
        <v>206</v>
      </c>
      <c r="N21" s="28" t="s">
        <v>52</v>
      </c>
      <c r="O21" s="36">
        <v>400</v>
      </c>
      <c r="P21" s="37"/>
      <c r="Q21" s="37"/>
      <c r="R21" s="35"/>
      <c r="S21" s="279"/>
      <c r="T21" s="316">
        <v>263</v>
      </c>
      <c r="U21" s="317"/>
      <c r="V21" s="28" t="s">
        <v>205</v>
      </c>
      <c r="W21" s="36">
        <v>380</v>
      </c>
      <c r="X21" s="47"/>
      <c r="Y21" s="47"/>
      <c r="Z21" s="62"/>
    </row>
    <row r="22" spans="1:26" ht="23.25" customHeight="1" thickBot="1">
      <c r="A22" s="301"/>
      <c r="B22" s="318"/>
      <c r="C22" s="319"/>
      <c r="D22" s="320"/>
      <c r="E22" s="321"/>
      <c r="F22" s="321"/>
      <c r="G22" s="322"/>
      <c r="H22" s="328"/>
      <c r="I22" s="329"/>
      <c r="J22" s="330"/>
      <c r="K22" s="66"/>
      <c r="L22" s="297"/>
      <c r="M22" s="34">
        <v>238</v>
      </c>
      <c r="N22" s="28" t="s">
        <v>54</v>
      </c>
      <c r="O22" s="36">
        <v>500</v>
      </c>
      <c r="P22" s="37"/>
      <c r="Q22" s="37"/>
      <c r="R22" s="35"/>
      <c r="S22" s="297" t="str">
        <f>TEXT(SUM(W18:Y24),"[DBNum1]#,##0")</f>
        <v>三,〇〇〇</v>
      </c>
      <c r="T22" s="286">
        <v>265</v>
      </c>
      <c r="U22" s="287"/>
      <c r="V22" s="28" t="s">
        <v>204</v>
      </c>
      <c r="W22" s="36">
        <v>230</v>
      </c>
      <c r="X22" s="37"/>
      <c r="Y22" s="37"/>
      <c r="Z22" s="39"/>
    </row>
    <row r="23" spans="1:26" ht="23.25" customHeight="1">
      <c r="A23" s="311" t="s">
        <v>51</v>
      </c>
      <c r="B23" s="302">
        <v>227</v>
      </c>
      <c r="C23" s="303"/>
      <c r="D23" s="304" t="s">
        <v>2</v>
      </c>
      <c r="E23" s="305"/>
      <c r="F23" s="305"/>
      <c r="G23" s="306"/>
      <c r="H23" s="313">
        <v>1200</v>
      </c>
      <c r="I23" s="314"/>
      <c r="J23" s="315"/>
      <c r="K23" s="51"/>
      <c r="L23" s="297"/>
      <c r="M23" s="34">
        <v>211</v>
      </c>
      <c r="N23" s="28" t="s">
        <v>56</v>
      </c>
      <c r="O23" s="36">
        <v>620</v>
      </c>
      <c r="P23" s="37"/>
      <c r="Q23" s="37"/>
      <c r="R23" s="35"/>
      <c r="S23" s="297"/>
      <c r="T23" s="286">
        <v>268</v>
      </c>
      <c r="U23" s="287"/>
      <c r="V23" s="45" t="s">
        <v>206</v>
      </c>
      <c r="W23" s="36">
        <v>400</v>
      </c>
      <c r="X23" s="37"/>
      <c r="Y23" s="37"/>
      <c r="Z23" s="39"/>
    </row>
    <row r="24" spans="1:26" ht="23.25" customHeight="1" thickBot="1">
      <c r="A24" s="312"/>
      <c r="B24" s="286">
        <v>228</v>
      </c>
      <c r="C24" s="287"/>
      <c r="D24" s="299" t="s">
        <v>53</v>
      </c>
      <c r="E24" s="295"/>
      <c r="F24" s="295"/>
      <c r="G24" s="296"/>
      <c r="H24" s="323">
        <v>900</v>
      </c>
      <c r="I24" s="324"/>
      <c r="J24" s="325"/>
      <c r="K24" s="68"/>
      <c r="L24" s="297"/>
      <c r="M24" s="34"/>
      <c r="N24" s="28"/>
      <c r="O24" s="42"/>
      <c r="P24" s="37"/>
      <c r="Q24" s="37"/>
      <c r="R24" s="43"/>
      <c r="S24" s="297"/>
      <c r="T24" s="318"/>
      <c r="U24" s="319"/>
      <c r="V24" s="64"/>
      <c r="W24" s="65"/>
      <c r="X24" s="57"/>
      <c r="Y24" s="57"/>
      <c r="Z24" s="58"/>
    </row>
    <row r="25" spans="1:26" ht="23.25" customHeight="1">
      <c r="A25" s="312"/>
      <c r="B25" s="286">
        <v>235</v>
      </c>
      <c r="C25" s="287"/>
      <c r="D25" s="299" t="s">
        <v>55</v>
      </c>
      <c r="E25" s="295"/>
      <c r="F25" s="295"/>
      <c r="G25" s="296"/>
      <c r="H25" s="323">
        <v>500</v>
      </c>
      <c r="I25" s="324"/>
      <c r="J25" s="325"/>
      <c r="K25" s="68"/>
      <c r="L25" s="308" t="s">
        <v>60</v>
      </c>
      <c r="M25" s="52">
        <v>214</v>
      </c>
      <c r="N25" s="69" t="s">
        <v>6</v>
      </c>
      <c r="O25" s="54">
        <v>1250</v>
      </c>
      <c r="P25" s="55"/>
      <c r="Q25" s="55"/>
      <c r="R25" s="56"/>
      <c r="S25" s="326" t="s">
        <v>62</v>
      </c>
      <c r="T25" s="302">
        <v>262</v>
      </c>
      <c r="U25" s="303"/>
      <c r="V25" s="50" t="s">
        <v>63</v>
      </c>
      <c r="W25" s="67">
        <v>1350</v>
      </c>
      <c r="X25" s="70"/>
      <c r="Y25" s="70"/>
      <c r="Z25" s="71"/>
    </row>
    <row r="26" spans="1:26" ht="23.25" customHeight="1">
      <c r="A26" s="333" t="str">
        <f>TEXT(SUM(H23:J28),"[DBNum1]#,##0")</f>
        <v>三,四〇〇</v>
      </c>
      <c r="B26" s="286">
        <v>241</v>
      </c>
      <c r="C26" s="287"/>
      <c r="D26" s="294" t="s">
        <v>58</v>
      </c>
      <c r="E26" s="295"/>
      <c r="F26" s="295"/>
      <c r="G26" s="296"/>
      <c r="H26" s="323">
        <v>800</v>
      </c>
      <c r="I26" s="324"/>
      <c r="J26" s="325"/>
      <c r="K26" s="68"/>
      <c r="L26" s="279"/>
      <c r="M26" s="34">
        <v>215</v>
      </c>
      <c r="N26" s="40" t="s">
        <v>61</v>
      </c>
      <c r="O26" s="36">
        <v>850</v>
      </c>
      <c r="P26" s="37"/>
      <c r="Q26" s="37"/>
      <c r="R26" s="35"/>
      <c r="S26" s="327"/>
      <c r="T26" s="286">
        <v>266</v>
      </c>
      <c r="U26" s="287"/>
      <c r="V26" s="28" t="s">
        <v>200</v>
      </c>
      <c r="W26" s="36">
        <v>1200</v>
      </c>
      <c r="X26" s="37"/>
      <c r="Y26" s="37"/>
      <c r="Z26" s="39"/>
    </row>
    <row r="27" spans="1:26" ht="23.25" customHeight="1">
      <c r="A27" s="333"/>
      <c r="B27" s="286"/>
      <c r="C27" s="287"/>
      <c r="D27" s="299"/>
      <c r="E27" s="295"/>
      <c r="F27" s="295"/>
      <c r="G27" s="296"/>
      <c r="H27" s="323"/>
      <c r="I27" s="324"/>
      <c r="J27" s="325"/>
      <c r="K27" s="68"/>
      <c r="L27" s="297" t="str">
        <f>TEXT(SUM(O25:O29),"[DBNum1]#,##0")</f>
        <v>二,七一〇</v>
      </c>
      <c r="M27" s="34">
        <v>213</v>
      </c>
      <c r="N27" s="40" t="s">
        <v>66</v>
      </c>
      <c r="O27" s="36">
        <v>610</v>
      </c>
      <c r="P27" s="37"/>
      <c r="Q27" s="37"/>
      <c r="R27" s="35"/>
      <c r="S27" s="336" t="str">
        <f>TEXT(SUM(W25:W28),"[DBNum1]#,##0")</f>
        <v>二,六八〇</v>
      </c>
      <c r="T27" s="286">
        <v>320</v>
      </c>
      <c r="U27" s="287"/>
      <c r="V27" s="28" t="s">
        <v>202</v>
      </c>
      <c r="W27" s="36">
        <v>130</v>
      </c>
      <c r="X27" s="37"/>
      <c r="Y27" s="37"/>
      <c r="Z27" s="39"/>
    </row>
    <row r="28" spans="1:26" ht="23.25" customHeight="1" thickBot="1">
      <c r="A28" s="334"/>
      <c r="B28" s="318"/>
      <c r="C28" s="319"/>
      <c r="D28" s="331"/>
      <c r="E28" s="321"/>
      <c r="F28" s="321"/>
      <c r="G28" s="322"/>
      <c r="H28" s="328"/>
      <c r="I28" s="329"/>
      <c r="J28" s="330"/>
      <c r="K28" s="66"/>
      <c r="L28" s="335"/>
      <c r="M28" s="34"/>
      <c r="N28" s="40"/>
      <c r="O28" s="36"/>
      <c r="P28" s="37"/>
      <c r="Q28" s="37"/>
      <c r="R28" s="35"/>
      <c r="S28" s="337"/>
      <c r="T28" s="318"/>
      <c r="U28" s="319"/>
      <c r="V28" s="64"/>
      <c r="W28" s="65"/>
      <c r="X28" s="57"/>
      <c r="Y28" s="57"/>
      <c r="Z28" s="58"/>
    </row>
    <row r="29" spans="1:26" ht="23.25" customHeight="1" thickBot="1">
      <c r="A29" s="332" t="s">
        <v>64</v>
      </c>
      <c r="B29" s="302">
        <v>201</v>
      </c>
      <c r="C29" s="303"/>
      <c r="D29" s="304" t="s">
        <v>65</v>
      </c>
      <c r="E29" s="305"/>
      <c r="F29" s="305"/>
      <c r="G29" s="306"/>
      <c r="H29" s="313">
        <v>630</v>
      </c>
      <c r="I29" s="314"/>
      <c r="J29" s="315"/>
      <c r="K29" s="72"/>
      <c r="L29" s="335"/>
      <c r="M29" s="34"/>
      <c r="N29" s="28"/>
      <c r="O29" s="42"/>
      <c r="P29" s="37"/>
      <c r="Q29" s="37"/>
      <c r="R29" s="43"/>
      <c r="S29" s="308" t="s">
        <v>73</v>
      </c>
      <c r="T29" s="309">
        <v>301</v>
      </c>
      <c r="U29" s="310"/>
      <c r="V29" s="59" t="s">
        <v>74</v>
      </c>
      <c r="W29" s="54">
        <v>1420</v>
      </c>
      <c r="X29" s="55"/>
      <c r="Y29" s="55"/>
      <c r="Z29" s="60"/>
    </row>
    <row r="30" spans="1:26" ht="23.25" customHeight="1">
      <c r="A30" s="267"/>
      <c r="B30" s="286">
        <v>208</v>
      </c>
      <c r="C30" s="287"/>
      <c r="D30" s="299" t="s">
        <v>3</v>
      </c>
      <c r="E30" s="295"/>
      <c r="F30" s="295"/>
      <c r="G30" s="296"/>
      <c r="H30" s="323">
        <v>1150</v>
      </c>
      <c r="I30" s="324"/>
      <c r="J30" s="325"/>
      <c r="K30" s="72"/>
      <c r="L30" s="338" t="s">
        <v>69</v>
      </c>
      <c r="M30" s="52">
        <v>278</v>
      </c>
      <c r="N30" s="53" t="s">
        <v>70</v>
      </c>
      <c r="O30" s="54">
        <v>690</v>
      </c>
      <c r="P30" s="55"/>
      <c r="Q30" s="55"/>
      <c r="R30" s="56"/>
      <c r="S30" s="279"/>
      <c r="T30" s="286">
        <v>302</v>
      </c>
      <c r="U30" s="287"/>
      <c r="V30" s="28" t="s">
        <v>76</v>
      </c>
      <c r="W30" s="36">
        <v>1240</v>
      </c>
      <c r="X30" s="37"/>
      <c r="Y30" s="37"/>
      <c r="Z30" s="39"/>
    </row>
    <row r="31" spans="1:26" ht="23.25" customHeight="1">
      <c r="A31" s="267"/>
      <c r="B31" s="286">
        <v>209</v>
      </c>
      <c r="C31" s="287"/>
      <c r="D31" s="299" t="s">
        <v>67</v>
      </c>
      <c r="E31" s="295"/>
      <c r="F31" s="295"/>
      <c r="G31" s="296"/>
      <c r="H31" s="323">
        <v>450</v>
      </c>
      <c r="I31" s="324"/>
      <c r="J31" s="325"/>
      <c r="K31" s="68"/>
      <c r="L31" s="339"/>
      <c r="M31" s="34">
        <v>279</v>
      </c>
      <c r="N31" s="28" t="s">
        <v>72</v>
      </c>
      <c r="O31" s="36">
        <v>490</v>
      </c>
      <c r="P31" s="37"/>
      <c r="Q31" s="37"/>
      <c r="R31" s="35"/>
      <c r="S31" s="279"/>
      <c r="T31" s="286">
        <v>303</v>
      </c>
      <c r="U31" s="287"/>
      <c r="V31" s="28" t="s">
        <v>79</v>
      </c>
      <c r="W31" s="36">
        <v>1880</v>
      </c>
      <c r="X31" s="47"/>
      <c r="Y31" s="47"/>
      <c r="Z31" s="73"/>
    </row>
    <row r="32" spans="1:26" ht="23.25" customHeight="1">
      <c r="A32" s="267"/>
      <c r="B32" s="286">
        <v>229</v>
      </c>
      <c r="C32" s="287"/>
      <c r="D32" s="299" t="s">
        <v>68</v>
      </c>
      <c r="E32" s="295"/>
      <c r="F32" s="295"/>
      <c r="G32" s="296"/>
      <c r="H32" s="323">
        <v>1180</v>
      </c>
      <c r="I32" s="324"/>
      <c r="J32" s="325"/>
      <c r="K32" s="68"/>
      <c r="L32" s="339"/>
      <c r="M32" s="34">
        <v>280</v>
      </c>
      <c r="N32" s="28" t="s">
        <v>75</v>
      </c>
      <c r="O32" s="36">
        <v>490</v>
      </c>
      <c r="P32" s="37"/>
      <c r="Q32" s="37"/>
      <c r="R32" s="68"/>
      <c r="S32" s="340" t="str">
        <f>TEXT(SUM(W29:W34),"[DBNum1]#,##0")</f>
        <v>五,〇二〇</v>
      </c>
      <c r="T32" s="316">
        <v>304</v>
      </c>
      <c r="U32" s="317"/>
      <c r="V32" s="28" t="s">
        <v>81</v>
      </c>
      <c r="W32" s="74">
        <v>350</v>
      </c>
      <c r="X32" s="37"/>
      <c r="Y32" s="37"/>
      <c r="Z32" s="39"/>
    </row>
    <row r="33" spans="1:26" ht="23.25" customHeight="1">
      <c r="A33" s="342" t="str">
        <f>TEXT(SUM(H29:J36),"[DBNum1]#,##0")</f>
        <v>四,四八〇</v>
      </c>
      <c r="B33" s="286">
        <v>230</v>
      </c>
      <c r="C33" s="287"/>
      <c r="D33" s="294" t="s">
        <v>71</v>
      </c>
      <c r="E33" s="343"/>
      <c r="F33" s="343"/>
      <c r="G33" s="344"/>
      <c r="H33" s="323">
        <v>250</v>
      </c>
      <c r="I33" s="324"/>
      <c r="J33" s="325"/>
      <c r="K33" s="68"/>
      <c r="L33" s="335" t="str">
        <f>TEXT(SUM(O30:O37),"[DBNum1]#,##0")</f>
        <v>三,九八〇</v>
      </c>
      <c r="M33" s="34">
        <v>281</v>
      </c>
      <c r="N33" s="28" t="s">
        <v>78</v>
      </c>
      <c r="O33" s="36">
        <v>380</v>
      </c>
      <c r="P33" s="37"/>
      <c r="Q33" s="37"/>
      <c r="R33" s="68"/>
      <c r="S33" s="340"/>
      <c r="T33" s="286">
        <v>352</v>
      </c>
      <c r="U33" s="287"/>
      <c r="V33" s="28" t="s">
        <v>174</v>
      </c>
      <c r="W33" s="36">
        <v>130</v>
      </c>
      <c r="X33" s="37"/>
      <c r="Y33" s="37"/>
      <c r="Z33" s="39"/>
    </row>
    <row r="34" spans="1:26" ht="23.25" customHeight="1" thickBot="1">
      <c r="A34" s="342"/>
      <c r="B34" s="286">
        <v>231</v>
      </c>
      <c r="C34" s="287"/>
      <c r="D34" s="299" t="s">
        <v>4</v>
      </c>
      <c r="E34" s="295"/>
      <c r="F34" s="295"/>
      <c r="G34" s="296"/>
      <c r="H34" s="323">
        <v>190</v>
      </c>
      <c r="I34" s="324"/>
      <c r="J34" s="325"/>
      <c r="K34" s="68"/>
      <c r="L34" s="335"/>
      <c r="M34" s="34">
        <v>283</v>
      </c>
      <c r="N34" s="40" t="s">
        <v>80</v>
      </c>
      <c r="O34" s="36">
        <v>660</v>
      </c>
      <c r="P34" s="37"/>
      <c r="Q34" s="37"/>
      <c r="R34" s="68"/>
      <c r="S34" s="341"/>
      <c r="T34" s="286"/>
      <c r="U34" s="287"/>
      <c r="V34" s="28"/>
      <c r="W34" s="36"/>
      <c r="X34" s="37"/>
      <c r="Y34" s="37"/>
      <c r="Z34" s="39"/>
    </row>
    <row r="35" spans="1:26" ht="23.25" customHeight="1">
      <c r="A35" s="342"/>
      <c r="B35" s="286">
        <v>236</v>
      </c>
      <c r="C35" s="287"/>
      <c r="D35" s="299" t="s">
        <v>77</v>
      </c>
      <c r="E35" s="295"/>
      <c r="F35" s="295"/>
      <c r="G35" s="296"/>
      <c r="H35" s="323">
        <v>630</v>
      </c>
      <c r="I35" s="324"/>
      <c r="J35" s="325"/>
      <c r="K35" s="68"/>
      <c r="L35" s="335"/>
      <c r="M35" s="34">
        <v>289</v>
      </c>
      <c r="N35" s="28" t="s">
        <v>82</v>
      </c>
      <c r="O35" s="36">
        <v>520</v>
      </c>
      <c r="P35" s="37"/>
      <c r="Q35" s="37"/>
      <c r="R35" s="68"/>
      <c r="S35" s="338" t="s">
        <v>83</v>
      </c>
      <c r="T35" s="309">
        <v>328</v>
      </c>
      <c r="U35" s="310"/>
      <c r="V35" s="53" t="s">
        <v>7</v>
      </c>
      <c r="W35" s="54">
        <v>1000</v>
      </c>
      <c r="X35" s="55"/>
      <c r="Y35" s="55"/>
      <c r="Z35" s="60"/>
    </row>
    <row r="36" spans="1:26" ht="23.25" customHeight="1" thickBot="1">
      <c r="A36" s="342"/>
      <c r="B36" s="286"/>
      <c r="C36" s="287"/>
      <c r="D36" s="299"/>
      <c r="E36" s="295"/>
      <c r="F36" s="295"/>
      <c r="G36" s="296"/>
      <c r="H36" s="323"/>
      <c r="I36" s="324"/>
      <c r="J36" s="325"/>
      <c r="K36" s="75"/>
      <c r="L36" s="335"/>
      <c r="M36" s="34">
        <v>285</v>
      </c>
      <c r="N36" s="40" t="s">
        <v>84</v>
      </c>
      <c r="O36" s="36">
        <v>750</v>
      </c>
      <c r="P36" s="37"/>
      <c r="Q36" s="37"/>
      <c r="R36" s="68"/>
      <c r="S36" s="339"/>
      <c r="T36" s="318">
        <v>346</v>
      </c>
      <c r="U36" s="319"/>
      <c r="V36" s="64" t="s">
        <v>85</v>
      </c>
      <c r="W36" s="65">
        <v>300</v>
      </c>
      <c r="X36" s="57"/>
      <c r="Y36" s="57"/>
      <c r="Z36" s="58"/>
    </row>
    <row r="37" spans="1:26" ht="23.25" customHeight="1" thickBot="1">
      <c r="A37" s="76"/>
      <c r="B37" s="318"/>
      <c r="C37" s="319"/>
      <c r="D37" s="320"/>
      <c r="E37" s="321"/>
      <c r="F37" s="321"/>
      <c r="G37" s="322"/>
      <c r="H37" s="346"/>
      <c r="I37" s="347"/>
      <c r="J37" s="348"/>
      <c r="K37" s="66"/>
      <c r="L37" s="78"/>
      <c r="M37" s="63"/>
      <c r="N37" s="64"/>
      <c r="O37" s="77"/>
      <c r="P37" s="57"/>
      <c r="Q37" s="57"/>
      <c r="R37" s="79"/>
      <c r="S37" s="349" t="s">
        <v>86</v>
      </c>
      <c r="T37" s="350"/>
      <c r="U37" s="350"/>
      <c r="V37" s="351"/>
      <c r="W37" s="80">
        <f>SUM(H11:J37,O11:O37,W11:W36)</f>
        <v>46340</v>
      </c>
      <c r="X37" s="81"/>
      <c r="Y37" s="81"/>
      <c r="Z37" s="82"/>
    </row>
    <row r="38" spans="1:26" ht="14.25">
      <c r="A38" s="2" t="s">
        <v>87</v>
      </c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T38" s="3"/>
      <c r="U38" s="3"/>
      <c r="V38" s="3"/>
      <c r="W38" s="345">
        <v>45200</v>
      </c>
      <c r="X38" s="345"/>
      <c r="Y38" s="345"/>
      <c r="Z38" s="345"/>
    </row>
  </sheetData>
  <sheetProtection formatCells="0" formatColumns="0" formatRows="0"/>
  <mergeCells count="171"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S32:S34"/>
    <mergeCell ref="T32:U32"/>
    <mergeCell ref="A29:A32"/>
    <mergeCell ref="B29:C29"/>
    <mergeCell ref="D29:G29"/>
    <mergeCell ref="H29:J29"/>
    <mergeCell ref="S29:S31"/>
    <mergeCell ref="A26:A28"/>
    <mergeCell ref="B26:C26"/>
    <mergeCell ref="D26:G26"/>
    <mergeCell ref="H26:J26"/>
    <mergeCell ref="B27:C27"/>
    <mergeCell ref="D27:G27"/>
    <mergeCell ref="H27:J27"/>
    <mergeCell ref="L27:L29"/>
    <mergeCell ref="S27:S28"/>
    <mergeCell ref="T25:U25"/>
    <mergeCell ref="H22:J22"/>
    <mergeCell ref="S22:S24"/>
    <mergeCell ref="T22:U22"/>
    <mergeCell ref="T27:U27"/>
    <mergeCell ref="B28:C28"/>
    <mergeCell ref="D28:G28"/>
    <mergeCell ref="H28:J28"/>
    <mergeCell ref="T28:U28"/>
    <mergeCell ref="T26:U26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S25:S26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S18:S21"/>
    <mergeCell ref="T18:U18"/>
    <mergeCell ref="B19:C19"/>
    <mergeCell ref="D19:G19"/>
    <mergeCell ref="H19:J19"/>
    <mergeCell ref="T19:U19"/>
    <mergeCell ref="B20:C20"/>
    <mergeCell ref="B14:C14"/>
    <mergeCell ref="D14:G14"/>
    <mergeCell ref="H14:J14"/>
    <mergeCell ref="L14:L16"/>
    <mergeCell ref="S14:S17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A11:A13"/>
    <mergeCell ref="B11:C11"/>
    <mergeCell ref="D11:G11"/>
    <mergeCell ref="H11:J11"/>
    <mergeCell ref="L11:L13"/>
    <mergeCell ref="S11:S13"/>
    <mergeCell ref="B10:C10"/>
    <mergeCell ref="D10:G10"/>
    <mergeCell ref="H10:J10"/>
    <mergeCell ref="O10:Q10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</mergeCells>
  <phoneticPr fontId="4"/>
  <conditionalFormatting sqref="C8">
    <cfRule type="cellIs" dxfId="18" priority="6" operator="equal">
      <formula>1</formula>
    </cfRule>
  </conditionalFormatting>
  <conditionalFormatting sqref="D8">
    <cfRule type="cellIs" dxfId="17" priority="5" operator="equal">
      <formula>2</formula>
    </cfRule>
  </conditionalFormatting>
  <conditionalFormatting sqref="E8">
    <cfRule type="cellIs" dxfId="16" priority="4" operator="equal">
      <formula>3</formula>
    </cfRule>
  </conditionalFormatting>
  <conditionalFormatting sqref="F8">
    <cfRule type="cellIs" dxfId="15" priority="3" operator="equal">
      <formula>4</formula>
    </cfRule>
  </conditionalFormatting>
  <conditionalFormatting sqref="G8:H8">
    <cfRule type="cellIs" dxfId="14" priority="2" operator="equal">
      <formula>5</formula>
    </cfRule>
  </conditionalFormatting>
  <conditionalFormatting sqref="I8">
    <cfRule type="cellIs" dxfId="13" priority="1" operator="equal">
      <formula>6</formula>
    </cfRule>
  </conditionalFormatting>
  <conditionalFormatting sqref="Z37">
    <cfRule type="cellIs" dxfId="12" priority="19" stopIfTrue="1" operator="between">
      <formula>0</formula>
      <formula>20000</formula>
    </cfRule>
  </conditionalFormatting>
  <dataValidations count="2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11" t="s">
        <v>88</v>
      </c>
    </row>
    <row r="2" spans="1:26" ht="25.5" customHeight="1" thickBot="1">
      <c r="A2" s="12" t="s">
        <v>16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172" t="s">
        <v>17</v>
      </c>
      <c r="P2" s="173"/>
      <c r="Q2" s="173"/>
      <c r="R2" s="173"/>
      <c r="S2" s="174"/>
      <c r="T2" s="175"/>
      <c r="U2" s="176"/>
      <c r="V2" s="176"/>
      <c r="W2" s="176"/>
      <c r="X2" s="176"/>
      <c r="Y2" s="176"/>
      <c r="Z2" s="177"/>
    </row>
    <row r="3" spans="1:26" ht="16.5" customHeight="1">
      <c r="A3" s="178" t="s">
        <v>18</v>
      </c>
      <c r="B3" s="179"/>
      <c r="C3" s="179"/>
      <c r="D3" s="179"/>
      <c r="E3" s="179"/>
      <c r="F3" s="179"/>
      <c r="G3" s="180"/>
      <c r="H3" s="181" t="s">
        <v>19</v>
      </c>
      <c r="I3" s="182"/>
      <c r="J3" s="183" t="s">
        <v>20</v>
      </c>
      <c r="K3" s="173"/>
      <c r="L3" s="173"/>
      <c r="M3" s="173"/>
      <c r="N3" s="174"/>
      <c r="O3" s="184" t="s">
        <v>21</v>
      </c>
      <c r="P3" s="185"/>
      <c r="Q3" s="185"/>
      <c r="R3" s="185"/>
      <c r="S3" s="186"/>
      <c r="T3" s="187" t="s">
        <v>22</v>
      </c>
      <c r="U3" s="188"/>
      <c r="V3" s="188"/>
      <c r="W3" s="188"/>
      <c r="X3" s="188"/>
      <c r="Y3" s="188"/>
      <c r="Z3" s="189"/>
    </row>
    <row r="4" spans="1:26" ht="16.5" customHeight="1">
      <c r="A4" s="190"/>
      <c r="B4" s="191"/>
      <c r="C4" s="191"/>
      <c r="D4" s="191"/>
      <c r="E4" s="191"/>
      <c r="F4" s="191"/>
      <c r="G4" s="192"/>
      <c r="H4" s="199" t="s">
        <v>23</v>
      </c>
      <c r="I4" s="200"/>
      <c r="J4" s="201"/>
      <c r="K4" s="202"/>
      <c r="L4" s="202"/>
      <c r="M4" s="202"/>
      <c r="N4" s="203"/>
      <c r="O4" s="207"/>
      <c r="P4" s="208"/>
      <c r="Q4" s="208"/>
      <c r="R4" s="208"/>
      <c r="S4" s="209"/>
      <c r="T4" s="213"/>
      <c r="U4" s="214"/>
      <c r="V4" s="214"/>
      <c r="W4" s="214"/>
      <c r="X4" s="214"/>
      <c r="Y4" s="214"/>
      <c r="Z4" s="215"/>
    </row>
    <row r="5" spans="1:26" ht="18.75" customHeight="1">
      <c r="A5" s="193"/>
      <c r="B5" s="194"/>
      <c r="C5" s="194"/>
      <c r="D5" s="194"/>
      <c r="E5" s="194"/>
      <c r="F5" s="194"/>
      <c r="G5" s="195"/>
      <c r="H5" s="219" t="s">
        <v>24</v>
      </c>
      <c r="I5" s="220"/>
      <c r="J5" s="204"/>
      <c r="K5" s="205"/>
      <c r="L5" s="205"/>
      <c r="M5" s="205"/>
      <c r="N5" s="206"/>
      <c r="O5" s="210"/>
      <c r="P5" s="211"/>
      <c r="Q5" s="211"/>
      <c r="R5" s="211"/>
      <c r="S5" s="212"/>
      <c r="T5" s="216"/>
      <c r="U5" s="217"/>
      <c r="V5" s="217"/>
      <c r="W5" s="217"/>
      <c r="X5" s="217"/>
      <c r="Y5" s="217"/>
      <c r="Z5" s="218"/>
    </row>
    <row r="6" spans="1:26" ht="35.25" customHeight="1">
      <c r="A6" s="196"/>
      <c r="B6" s="197"/>
      <c r="C6" s="197"/>
      <c r="D6" s="197"/>
      <c r="E6" s="197"/>
      <c r="F6" s="197"/>
      <c r="G6" s="198"/>
      <c r="H6" s="221"/>
      <c r="I6" s="222"/>
      <c r="J6" s="223"/>
      <c r="K6" s="224"/>
      <c r="L6" s="224"/>
      <c r="M6" s="224"/>
      <c r="N6" s="225"/>
      <c r="O6" s="226"/>
      <c r="P6" s="227"/>
      <c r="Q6" s="227"/>
      <c r="R6" s="227"/>
      <c r="S6" s="228"/>
      <c r="T6" s="226"/>
      <c r="U6" s="227"/>
      <c r="V6" s="227"/>
      <c r="W6" s="227"/>
      <c r="X6" s="227"/>
      <c r="Y6" s="227"/>
      <c r="Z6" s="229"/>
    </row>
    <row r="7" spans="1:26" ht="16.5" customHeight="1">
      <c r="A7" s="230" t="s">
        <v>25</v>
      </c>
      <c r="B7" s="186"/>
      <c r="C7" s="231" t="s">
        <v>213</v>
      </c>
      <c r="D7" s="232"/>
      <c r="E7" s="232"/>
      <c r="F7" s="232"/>
      <c r="G7" s="232"/>
      <c r="H7" s="232"/>
      <c r="I7" s="233"/>
      <c r="J7" s="184" t="s">
        <v>26</v>
      </c>
      <c r="K7" s="185"/>
      <c r="L7" s="185"/>
      <c r="M7" s="185"/>
      <c r="N7" s="185"/>
      <c r="O7" s="186"/>
      <c r="P7" s="16"/>
      <c r="Q7" s="16"/>
      <c r="R7" s="184" t="s">
        <v>27</v>
      </c>
      <c r="S7" s="185"/>
      <c r="T7" s="185"/>
      <c r="U7" s="185"/>
      <c r="V7" s="186"/>
      <c r="W7" s="234"/>
      <c r="X7" s="235"/>
      <c r="Y7" s="235"/>
      <c r="Z7" s="236"/>
    </row>
    <row r="8" spans="1:26" ht="15.75" customHeight="1" thickBot="1">
      <c r="A8" s="243">
        <v>2</v>
      </c>
      <c r="B8" s="386"/>
      <c r="C8" s="85" t="str" cm="1">
        <f t="array" ref="C8">_xlfn.IFS($C$9="B4","①",$C$9="Ｂ４","①",$C$9="B４","①",$C$9="Ｂ4","①",TRUE,1)</f>
        <v>①</v>
      </c>
      <c r="D8" s="86" cm="1">
        <f t="array" ref="D8">_xlfn.IFS($C$9="B4厚","②",$C$9="Ｂ４厚","②",$C$9="B４厚","②",$C$9="Ｂ4厚","②",TRUE,2)</f>
        <v>2</v>
      </c>
      <c r="E8" s="86" cm="1">
        <f t="array" ref="E8">_xlfn.IFS($C$9="B3","③",$C$9="Ｂ３","③",$C$9="Ｂ3","③",$C$9="B３","③",TRUE,3)</f>
        <v>3</v>
      </c>
      <c r="F8" s="86" cm="1">
        <f t="array" ref="F8">_xlfn.IFS($C$9="B3厚","②",$C$9="Ｂ３厚","②",$C$9="Ｂ3厚","②",$C$9="B３厚","②",TRUE,4)</f>
        <v>4</v>
      </c>
      <c r="G8" s="245" cm="1">
        <f t="array" ref="G8">_xlfn.IFS($C$9="B2","⑤",$C$9="Ｂ２","５",$C$9="Ｂ2","⑤",$C$9="B２","⑤",TRUE,5)</f>
        <v>5</v>
      </c>
      <c r="H8" s="245"/>
      <c r="I8" s="87" cm="1">
        <f t="array" ref="I8">_xlfn.IFS($C$9="B1","⑥",$C$9="Ｂ１","⑥",$C$9="Ｂ1","⑥",$C$9="B１","⑥",TRUE,6)</f>
        <v>6</v>
      </c>
      <c r="J8" s="187" t="s">
        <v>28</v>
      </c>
      <c r="K8" s="188"/>
      <c r="L8" s="188"/>
      <c r="M8" s="246"/>
      <c r="N8" s="187" t="s">
        <v>29</v>
      </c>
      <c r="O8" s="246"/>
      <c r="P8" s="17"/>
      <c r="Q8" s="17"/>
      <c r="R8" s="187" t="s">
        <v>28</v>
      </c>
      <c r="S8" s="188"/>
      <c r="T8" s="246"/>
      <c r="U8" s="187" t="s">
        <v>29</v>
      </c>
      <c r="V8" s="246"/>
      <c r="W8" s="237"/>
      <c r="X8" s="238"/>
      <c r="Y8" s="238"/>
      <c r="Z8" s="239"/>
    </row>
    <row r="9" spans="1:26" ht="52.5" customHeight="1" thickBot="1">
      <c r="A9" s="252" t="s">
        <v>89</v>
      </c>
      <c r="B9" s="253"/>
      <c r="C9" s="254" t="s">
        <v>241</v>
      </c>
      <c r="D9" s="255"/>
      <c r="E9" s="255"/>
      <c r="F9" s="255"/>
      <c r="G9" s="255"/>
      <c r="H9" s="255"/>
      <c r="I9" s="256"/>
      <c r="J9" s="257">
        <f>SUM(K11:K37,R11:R37,Z11:Z34)</f>
        <v>0</v>
      </c>
      <c r="K9" s="257"/>
      <c r="L9" s="257"/>
      <c r="M9" s="258"/>
      <c r="N9" s="259"/>
      <c r="O9" s="260"/>
      <c r="P9" s="18"/>
      <c r="Q9" s="18"/>
      <c r="R9" s="381"/>
      <c r="S9" s="382"/>
      <c r="T9" s="383"/>
      <c r="U9" s="384"/>
      <c r="V9" s="385"/>
      <c r="W9" s="240"/>
      <c r="X9" s="241"/>
      <c r="Y9" s="241"/>
      <c r="Z9" s="242"/>
    </row>
    <row r="10" spans="1:26" ht="18" customHeight="1">
      <c r="A10" s="19"/>
      <c r="B10" s="247" t="s">
        <v>31</v>
      </c>
      <c r="C10" s="248"/>
      <c r="D10" s="389" t="s">
        <v>32</v>
      </c>
      <c r="E10" s="390"/>
      <c r="F10" s="390"/>
      <c r="G10" s="391"/>
      <c r="H10" s="249" t="s">
        <v>33</v>
      </c>
      <c r="I10" s="250"/>
      <c r="J10" s="251"/>
      <c r="K10" s="88" t="s">
        <v>34</v>
      </c>
      <c r="L10" s="22"/>
      <c r="M10" s="20" t="s">
        <v>31</v>
      </c>
      <c r="N10" s="21" t="s">
        <v>32</v>
      </c>
      <c r="O10" s="249" t="s">
        <v>33</v>
      </c>
      <c r="P10" s="250"/>
      <c r="Q10" s="251"/>
      <c r="R10" s="21" t="s">
        <v>34</v>
      </c>
      <c r="S10" s="24"/>
      <c r="T10" s="247" t="s">
        <v>31</v>
      </c>
      <c r="U10" s="248"/>
      <c r="V10" s="21" t="s">
        <v>32</v>
      </c>
      <c r="W10" s="249" t="s">
        <v>33</v>
      </c>
      <c r="X10" s="250"/>
      <c r="Y10" s="251"/>
      <c r="Z10" s="25" t="s">
        <v>34</v>
      </c>
    </row>
    <row r="11" spans="1:26" ht="23.25" customHeight="1">
      <c r="A11" s="380" t="s">
        <v>90</v>
      </c>
      <c r="B11" s="366">
        <v>305</v>
      </c>
      <c r="C11" s="367"/>
      <c r="D11" s="368" t="s">
        <v>91</v>
      </c>
      <c r="E11" s="369"/>
      <c r="F11" s="369"/>
      <c r="G11" s="370"/>
      <c r="H11" s="371">
        <v>1100</v>
      </c>
      <c r="I11" s="372"/>
      <c r="J11" s="373"/>
      <c r="K11" s="89"/>
      <c r="L11" s="352" t="s">
        <v>242</v>
      </c>
      <c r="M11" s="49">
        <v>112</v>
      </c>
      <c r="N11" s="50" t="s">
        <v>1</v>
      </c>
      <c r="O11" s="90">
        <v>260</v>
      </c>
      <c r="P11" s="70"/>
      <c r="Q11" s="70"/>
      <c r="R11" s="27"/>
      <c r="S11" s="352" t="s">
        <v>238</v>
      </c>
      <c r="T11" s="387" t="s">
        <v>92</v>
      </c>
      <c r="U11" s="388"/>
      <c r="V11" s="50" t="s">
        <v>93</v>
      </c>
      <c r="W11" s="90">
        <v>220</v>
      </c>
      <c r="X11" s="70"/>
      <c r="Y11" s="70"/>
      <c r="Z11" s="91"/>
    </row>
    <row r="12" spans="1:26" ht="23.25" customHeight="1">
      <c r="A12" s="355"/>
      <c r="B12" s="286">
        <v>308</v>
      </c>
      <c r="C12" s="374"/>
      <c r="D12" s="294" t="s">
        <v>209</v>
      </c>
      <c r="E12" s="295"/>
      <c r="F12" s="295"/>
      <c r="G12" s="296"/>
      <c r="H12" s="356">
        <v>700</v>
      </c>
      <c r="I12" s="357"/>
      <c r="J12" s="358"/>
      <c r="K12" s="89"/>
      <c r="L12" s="353"/>
      <c r="M12" s="49">
        <v>113</v>
      </c>
      <c r="N12" s="50" t="s">
        <v>94</v>
      </c>
      <c r="O12" s="90">
        <v>100</v>
      </c>
      <c r="P12" s="70"/>
      <c r="Q12" s="70"/>
      <c r="R12" s="27"/>
      <c r="S12" s="353"/>
      <c r="T12" s="396" t="s">
        <v>95</v>
      </c>
      <c r="U12" s="397"/>
      <c r="V12" s="50" t="s">
        <v>96</v>
      </c>
      <c r="W12" s="90">
        <v>190</v>
      </c>
      <c r="X12" s="70"/>
      <c r="Y12" s="70"/>
      <c r="Z12" s="91"/>
    </row>
    <row r="13" spans="1:26" ht="23.25" customHeight="1">
      <c r="A13" s="378" t="str">
        <f>TEXT(SUM(H11:J14),"[DBNum1]#,##0")</f>
        <v>一,八〇〇</v>
      </c>
      <c r="B13" s="286"/>
      <c r="C13" s="374"/>
      <c r="D13" s="299"/>
      <c r="E13" s="295"/>
      <c r="F13" s="295"/>
      <c r="G13" s="296"/>
      <c r="H13" s="375"/>
      <c r="I13" s="376"/>
      <c r="J13" s="377"/>
      <c r="K13" s="94"/>
      <c r="L13" s="353"/>
      <c r="M13" s="49">
        <v>129</v>
      </c>
      <c r="N13" s="50" t="s">
        <v>97</v>
      </c>
      <c r="O13" s="90">
        <v>100</v>
      </c>
      <c r="P13" s="70"/>
      <c r="Q13" s="70"/>
      <c r="R13" s="27"/>
      <c r="S13" s="353"/>
      <c r="T13" s="396" t="s">
        <v>98</v>
      </c>
      <c r="U13" s="397"/>
      <c r="V13" s="95" t="s">
        <v>99</v>
      </c>
      <c r="W13" s="90">
        <v>390</v>
      </c>
      <c r="X13" s="70"/>
      <c r="Y13" s="70"/>
      <c r="Z13" s="91"/>
    </row>
    <row r="14" spans="1:26" ht="23.25" customHeight="1" thickBot="1">
      <c r="A14" s="379"/>
      <c r="B14" s="318"/>
      <c r="C14" s="392"/>
      <c r="D14" s="320"/>
      <c r="E14" s="321"/>
      <c r="F14" s="321"/>
      <c r="G14" s="322"/>
      <c r="H14" s="393"/>
      <c r="I14" s="394"/>
      <c r="J14" s="395"/>
      <c r="K14" s="96"/>
      <c r="L14" s="353"/>
      <c r="M14" s="49">
        <v>115</v>
      </c>
      <c r="N14" s="97" t="s">
        <v>100</v>
      </c>
      <c r="O14" s="90">
        <v>110</v>
      </c>
      <c r="P14" s="70"/>
      <c r="Q14" s="70"/>
      <c r="R14" s="27"/>
      <c r="S14" s="297" t="str">
        <f>TEXT(SUM(W11:W18),"[DBNum1]#,##0")</f>
        <v>二,二二〇</v>
      </c>
      <c r="T14" s="396" t="s">
        <v>101</v>
      </c>
      <c r="U14" s="397"/>
      <c r="V14" s="50" t="s">
        <v>102</v>
      </c>
      <c r="W14" s="90">
        <v>450</v>
      </c>
      <c r="X14" s="70"/>
      <c r="Y14" s="70"/>
      <c r="Z14" s="91"/>
    </row>
    <row r="15" spans="1:26" ht="23.25" customHeight="1">
      <c r="A15" s="354" t="s">
        <v>103</v>
      </c>
      <c r="B15" s="309">
        <v>309</v>
      </c>
      <c r="C15" s="398"/>
      <c r="D15" s="399" t="s">
        <v>104</v>
      </c>
      <c r="E15" s="400"/>
      <c r="F15" s="400"/>
      <c r="G15" s="401"/>
      <c r="H15" s="402">
        <v>800</v>
      </c>
      <c r="I15" s="403"/>
      <c r="J15" s="404"/>
      <c r="K15" s="27"/>
      <c r="L15" s="353"/>
      <c r="M15" s="49">
        <v>117</v>
      </c>
      <c r="N15" s="50" t="s">
        <v>105</v>
      </c>
      <c r="O15" s="90">
        <v>60</v>
      </c>
      <c r="P15" s="70"/>
      <c r="Q15" s="70"/>
      <c r="R15" s="27"/>
      <c r="S15" s="297"/>
      <c r="T15" s="396" t="s">
        <v>106</v>
      </c>
      <c r="U15" s="397"/>
      <c r="V15" s="97" t="s">
        <v>107</v>
      </c>
      <c r="W15" s="90">
        <v>450</v>
      </c>
      <c r="X15" s="70"/>
      <c r="Y15" s="70"/>
      <c r="Z15" s="91"/>
    </row>
    <row r="16" spans="1:26" ht="23.25" customHeight="1">
      <c r="A16" s="355"/>
      <c r="B16" s="286">
        <v>324</v>
      </c>
      <c r="C16" s="374"/>
      <c r="D16" s="294" t="s">
        <v>108</v>
      </c>
      <c r="E16" s="295"/>
      <c r="F16" s="295"/>
      <c r="G16" s="296"/>
      <c r="H16" s="356">
        <v>1150</v>
      </c>
      <c r="I16" s="357"/>
      <c r="J16" s="358"/>
      <c r="K16" s="27"/>
      <c r="L16" s="297" t="str">
        <f>TEXT(SUM(O11:O21),"[DBNum1]#,##0")</f>
        <v>一,三三〇</v>
      </c>
      <c r="M16" s="49">
        <v>118</v>
      </c>
      <c r="N16" s="98" t="s">
        <v>9</v>
      </c>
      <c r="O16" s="90">
        <v>250</v>
      </c>
      <c r="P16" s="70"/>
      <c r="Q16" s="70"/>
      <c r="R16" s="27"/>
      <c r="S16" s="297"/>
      <c r="T16" s="396" t="s">
        <v>109</v>
      </c>
      <c r="U16" s="397"/>
      <c r="V16" s="50" t="s">
        <v>110</v>
      </c>
      <c r="W16" s="90">
        <v>520</v>
      </c>
      <c r="X16" s="70"/>
      <c r="Y16" s="70"/>
      <c r="Z16" s="91"/>
    </row>
    <row r="17" spans="1:26" ht="23.25" customHeight="1">
      <c r="A17" s="378" t="str">
        <f>TEXT(SUM(H15:J18),"[DBNum1]#,##0")</f>
        <v>一,九五〇</v>
      </c>
      <c r="B17" s="286"/>
      <c r="C17" s="374"/>
      <c r="D17" s="299"/>
      <c r="E17" s="295"/>
      <c r="F17" s="295"/>
      <c r="G17" s="296"/>
      <c r="H17" s="375"/>
      <c r="I17" s="376"/>
      <c r="J17" s="377"/>
      <c r="K17" s="27"/>
      <c r="L17" s="297"/>
      <c r="M17" s="99">
        <v>119</v>
      </c>
      <c r="N17" s="100" t="s">
        <v>111</v>
      </c>
      <c r="O17" s="101">
        <v>90</v>
      </c>
      <c r="P17" s="102"/>
      <c r="Q17" s="102"/>
      <c r="R17" s="103"/>
      <c r="S17" s="297"/>
      <c r="T17" s="396"/>
      <c r="U17" s="397"/>
      <c r="V17" s="50"/>
      <c r="W17" s="104"/>
      <c r="X17" s="70"/>
      <c r="Y17" s="70"/>
      <c r="Z17" s="91"/>
    </row>
    <row r="18" spans="1:26" ht="23.25" customHeight="1" thickBot="1">
      <c r="A18" s="379"/>
      <c r="B18" s="318"/>
      <c r="C18" s="392"/>
      <c r="D18" s="320"/>
      <c r="E18" s="321"/>
      <c r="F18" s="321"/>
      <c r="G18" s="322"/>
      <c r="H18" s="412"/>
      <c r="I18" s="413"/>
      <c r="J18" s="414"/>
      <c r="K18" s="96"/>
      <c r="L18" s="297"/>
      <c r="M18" s="34">
        <v>120</v>
      </c>
      <c r="N18" s="28" t="s">
        <v>113</v>
      </c>
      <c r="O18" s="92">
        <v>360</v>
      </c>
      <c r="P18" s="37"/>
      <c r="Q18" s="37"/>
      <c r="R18" s="94"/>
      <c r="S18" s="298"/>
      <c r="T18" s="318"/>
      <c r="U18" s="319"/>
      <c r="V18" s="105"/>
      <c r="W18" s="106"/>
      <c r="X18" s="107"/>
      <c r="Y18" s="107"/>
      <c r="Z18" s="108"/>
    </row>
    <row r="19" spans="1:26" ht="23.25" customHeight="1">
      <c r="A19" s="354" t="s">
        <v>112</v>
      </c>
      <c r="B19" s="286">
        <v>104</v>
      </c>
      <c r="C19" s="374"/>
      <c r="D19" s="405" t="s">
        <v>210</v>
      </c>
      <c r="E19" s="406"/>
      <c r="F19" s="406"/>
      <c r="G19" s="407"/>
      <c r="H19" s="375">
        <v>210</v>
      </c>
      <c r="I19" s="376"/>
      <c r="J19" s="377"/>
      <c r="K19" s="27"/>
      <c r="L19" s="297"/>
      <c r="M19" s="49"/>
      <c r="N19" s="50"/>
      <c r="O19" s="90"/>
      <c r="P19" s="102"/>
      <c r="Q19" s="102"/>
      <c r="R19" s="89"/>
      <c r="S19" s="415" t="s">
        <v>215</v>
      </c>
      <c r="T19" s="302" t="s">
        <v>114</v>
      </c>
      <c r="U19" s="303"/>
      <c r="V19" s="109" t="s">
        <v>115</v>
      </c>
      <c r="W19" s="90">
        <v>140</v>
      </c>
      <c r="X19" s="70"/>
      <c r="Y19" s="70"/>
      <c r="Z19" s="91"/>
    </row>
    <row r="20" spans="1:26" ht="23.25" customHeight="1" thickBot="1">
      <c r="A20" s="355"/>
      <c r="B20" s="286">
        <v>139</v>
      </c>
      <c r="C20" s="374"/>
      <c r="D20" s="294" t="s">
        <v>211</v>
      </c>
      <c r="E20" s="408"/>
      <c r="F20" s="408"/>
      <c r="G20" s="409"/>
      <c r="H20" s="375">
        <v>340</v>
      </c>
      <c r="I20" s="376"/>
      <c r="J20" s="377"/>
      <c r="K20" s="27"/>
      <c r="L20" s="110"/>
      <c r="M20" s="49"/>
      <c r="N20" s="50"/>
      <c r="O20" s="90"/>
      <c r="P20" s="57"/>
      <c r="Q20" s="57"/>
      <c r="R20" s="111"/>
      <c r="S20" s="353"/>
      <c r="T20" s="410" t="s">
        <v>116</v>
      </c>
      <c r="U20" s="411"/>
      <c r="V20" s="50" t="s">
        <v>10</v>
      </c>
      <c r="W20" s="90">
        <v>60</v>
      </c>
      <c r="X20" s="70"/>
      <c r="Y20" s="70"/>
      <c r="Z20" s="91"/>
    </row>
    <row r="21" spans="1:26" ht="23.25" customHeight="1" thickBot="1">
      <c r="A21" s="355"/>
      <c r="B21" s="316">
        <v>141</v>
      </c>
      <c r="C21" s="359"/>
      <c r="D21" s="360" t="s">
        <v>212</v>
      </c>
      <c r="E21" s="361"/>
      <c r="F21" s="361"/>
      <c r="G21" s="362"/>
      <c r="H21" s="363">
        <v>140</v>
      </c>
      <c r="I21" s="364"/>
      <c r="J21" s="365"/>
      <c r="K21" s="27"/>
      <c r="L21" s="114"/>
      <c r="M21" s="115"/>
      <c r="N21" s="105"/>
      <c r="O21" s="116"/>
      <c r="P21" s="107"/>
      <c r="Q21" s="107"/>
      <c r="R21" s="117"/>
      <c r="S21" s="353"/>
      <c r="T21" s="396" t="s">
        <v>120</v>
      </c>
      <c r="U21" s="397"/>
      <c r="V21" s="50" t="s">
        <v>121</v>
      </c>
      <c r="W21" s="90">
        <v>70</v>
      </c>
      <c r="X21" s="70"/>
      <c r="Y21" s="70"/>
      <c r="Z21" s="91"/>
    </row>
    <row r="22" spans="1:26" ht="23.25" customHeight="1">
      <c r="A22" s="378" t="str">
        <f>TEXT(SUM(H19:J26),"[DBNum1]#,##0")</f>
        <v>一,六九〇</v>
      </c>
      <c r="B22" s="286">
        <v>138</v>
      </c>
      <c r="C22" s="374"/>
      <c r="D22" s="299" t="s">
        <v>182</v>
      </c>
      <c r="E22" s="295"/>
      <c r="F22" s="295"/>
      <c r="G22" s="296"/>
      <c r="H22" s="375">
        <v>360</v>
      </c>
      <c r="I22" s="376"/>
      <c r="J22" s="377"/>
      <c r="K22" s="89"/>
      <c r="L22" s="353" t="s">
        <v>216</v>
      </c>
      <c r="M22" s="49">
        <v>311</v>
      </c>
      <c r="N22" s="97" t="s">
        <v>117</v>
      </c>
      <c r="O22" s="90">
        <v>410</v>
      </c>
      <c r="P22" s="70"/>
      <c r="Q22" s="70"/>
      <c r="R22" s="89"/>
      <c r="S22" s="353"/>
      <c r="T22" s="396" t="s">
        <v>176</v>
      </c>
      <c r="U22" s="397"/>
      <c r="V22" s="50" t="s">
        <v>179</v>
      </c>
      <c r="W22" s="90">
        <v>10</v>
      </c>
      <c r="X22" s="70"/>
      <c r="Y22" s="70"/>
      <c r="Z22" s="91"/>
    </row>
    <row r="23" spans="1:26" ht="23.25" customHeight="1">
      <c r="A23" s="378"/>
      <c r="B23" s="286">
        <v>133</v>
      </c>
      <c r="C23" s="374"/>
      <c r="D23" s="299" t="s">
        <v>172</v>
      </c>
      <c r="E23" s="295"/>
      <c r="F23" s="295"/>
      <c r="G23" s="296"/>
      <c r="H23" s="375">
        <v>410</v>
      </c>
      <c r="I23" s="376"/>
      <c r="J23" s="377"/>
      <c r="K23" s="89"/>
      <c r="L23" s="353"/>
      <c r="M23" s="49">
        <v>312</v>
      </c>
      <c r="N23" s="97" t="s">
        <v>171</v>
      </c>
      <c r="O23" s="90">
        <v>110</v>
      </c>
      <c r="P23" s="70"/>
      <c r="Q23" s="70"/>
      <c r="R23" s="27"/>
      <c r="S23" s="353"/>
      <c r="T23" s="396" t="s">
        <v>177</v>
      </c>
      <c r="U23" s="397"/>
      <c r="V23" s="50" t="s">
        <v>180</v>
      </c>
      <c r="W23" s="90">
        <v>20</v>
      </c>
      <c r="X23" s="70"/>
      <c r="Y23" s="70"/>
      <c r="Z23" s="91"/>
    </row>
    <row r="24" spans="1:26" ht="23.25" customHeight="1">
      <c r="A24" s="378"/>
      <c r="B24" s="316">
        <v>137</v>
      </c>
      <c r="C24" s="359"/>
      <c r="D24" s="360" t="s">
        <v>173</v>
      </c>
      <c r="E24" s="361"/>
      <c r="F24" s="361"/>
      <c r="G24" s="362"/>
      <c r="H24" s="363">
        <v>230</v>
      </c>
      <c r="I24" s="364"/>
      <c r="J24" s="365"/>
      <c r="K24" s="89"/>
      <c r="L24" s="353"/>
      <c r="M24" s="49">
        <v>334</v>
      </c>
      <c r="N24" s="50" t="s">
        <v>170</v>
      </c>
      <c r="O24" s="90">
        <v>40</v>
      </c>
      <c r="P24" s="70"/>
      <c r="Q24" s="70"/>
      <c r="R24" s="27"/>
      <c r="S24" s="353"/>
      <c r="T24" s="396" t="s">
        <v>178</v>
      </c>
      <c r="U24" s="397"/>
      <c r="V24" s="50" t="s">
        <v>181</v>
      </c>
      <c r="W24" s="90">
        <v>40</v>
      </c>
      <c r="X24" s="70"/>
      <c r="Y24" s="70"/>
      <c r="Z24" s="91"/>
    </row>
    <row r="25" spans="1:26" ht="23.25" customHeight="1">
      <c r="A25" s="378"/>
      <c r="B25" s="286"/>
      <c r="C25" s="374"/>
      <c r="D25" s="299"/>
      <c r="E25" s="295"/>
      <c r="F25" s="295"/>
      <c r="G25" s="296"/>
      <c r="H25" s="416"/>
      <c r="I25" s="417"/>
      <c r="J25" s="418"/>
      <c r="K25" s="94"/>
      <c r="L25" s="353"/>
      <c r="M25" s="49">
        <v>314</v>
      </c>
      <c r="N25" s="97" t="s">
        <v>119</v>
      </c>
      <c r="O25" s="90">
        <v>370</v>
      </c>
      <c r="P25" s="70"/>
      <c r="Q25" s="70"/>
      <c r="R25" s="27"/>
      <c r="S25" s="431" t="str">
        <f>TEXT(SUM(W19:W28),"[DBNum1]#,##0")</f>
        <v>四八〇</v>
      </c>
      <c r="T25" s="396" t="s">
        <v>126</v>
      </c>
      <c r="U25" s="397"/>
      <c r="V25" s="50" t="s">
        <v>11</v>
      </c>
      <c r="W25" s="90">
        <v>100</v>
      </c>
      <c r="X25" s="70"/>
      <c r="Y25" s="70"/>
      <c r="Z25" s="91"/>
    </row>
    <row r="26" spans="1:26" ht="23.25" customHeight="1" thickBot="1">
      <c r="A26" s="118"/>
      <c r="B26" s="419"/>
      <c r="C26" s="420"/>
      <c r="D26" s="421"/>
      <c r="E26" s="422"/>
      <c r="F26" s="422"/>
      <c r="G26" s="423"/>
      <c r="H26" s="424"/>
      <c r="I26" s="425"/>
      <c r="J26" s="426"/>
      <c r="K26" s="96"/>
      <c r="L26" s="353"/>
      <c r="M26" s="49">
        <v>317</v>
      </c>
      <c r="N26" s="95" t="s">
        <v>123</v>
      </c>
      <c r="O26" s="90">
        <v>220</v>
      </c>
      <c r="P26" s="70"/>
      <c r="Q26" s="70"/>
      <c r="R26" s="27"/>
      <c r="S26" s="431"/>
      <c r="T26" s="396" t="s">
        <v>129</v>
      </c>
      <c r="U26" s="397"/>
      <c r="V26" s="4" t="s">
        <v>130</v>
      </c>
      <c r="W26" s="5">
        <v>40</v>
      </c>
      <c r="X26" s="70"/>
      <c r="Y26" s="70"/>
      <c r="Z26" s="91"/>
    </row>
    <row r="27" spans="1:26" ht="23.25" customHeight="1">
      <c r="A27" s="354" t="s">
        <v>118</v>
      </c>
      <c r="B27" s="302">
        <v>124</v>
      </c>
      <c r="C27" s="427"/>
      <c r="D27" s="304" t="s">
        <v>122</v>
      </c>
      <c r="E27" s="305"/>
      <c r="F27" s="305"/>
      <c r="G27" s="306"/>
      <c r="H27" s="428">
        <v>20</v>
      </c>
      <c r="I27" s="429"/>
      <c r="J27" s="430"/>
      <c r="K27" s="27"/>
      <c r="L27" s="353"/>
      <c r="M27" s="49">
        <v>318</v>
      </c>
      <c r="N27" s="50" t="s">
        <v>125</v>
      </c>
      <c r="O27" s="90">
        <v>180</v>
      </c>
      <c r="P27" s="70"/>
      <c r="Q27" s="70"/>
      <c r="R27" s="27"/>
      <c r="S27" s="431"/>
      <c r="T27" s="396"/>
      <c r="U27" s="397"/>
      <c r="V27" s="50"/>
      <c r="W27" s="90"/>
      <c r="X27" s="70"/>
      <c r="Y27" s="70"/>
      <c r="Z27" s="91"/>
    </row>
    <row r="28" spans="1:26" ht="23.25" customHeight="1">
      <c r="A28" s="355"/>
      <c r="B28" s="286">
        <v>125</v>
      </c>
      <c r="C28" s="374"/>
      <c r="D28" s="432" t="s">
        <v>124</v>
      </c>
      <c r="E28" s="433"/>
      <c r="F28" s="433"/>
      <c r="G28" s="434"/>
      <c r="H28" s="375">
        <v>650</v>
      </c>
      <c r="I28" s="376"/>
      <c r="J28" s="377"/>
      <c r="K28" s="89"/>
      <c r="L28" s="353"/>
      <c r="M28" s="49">
        <v>322</v>
      </c>
      <c r="N28" s="97" t="s">
        <v>127</v>
      </c>
      <c r="O28" s="90">
        <v>150</v>
      </c>
      <c r="P28" s="70"/>
      <c r="Q28" s="70"/>
      <c r="R28" s="27"/>
      <c r="S28" s="120"/>
      <c r="T28" s="396"/>
      <c r="U28" s="397"/>
      <c r="V28" s="50"/>
      <c r="W28" s="90"/>
      <c r="X28" s="70"/>
      <c r="Y28" s="70"/>
      <c r="Z28" s="91"/>
    </row>
    <row r="29" spans="1:26" ht="23.25" customHeight="1">
      <c r="A29" s="378" t="str">
        <f>TEXT(SUM(H27:J31),"[DBNum1]#,##0")</f>
        <v>一,三七〇</v>
      </c>
      <c r="B29" s="286">
        <v>126</v>
      </c>
      <c r="C29" s="287"/>
      <c r="D29" s="294" t="s">
        <v>128</v>
      </c>
      <c r="E29" s="343"/>
      <c r="F29" s="343"/>
      <c r="G29" s="344"/>
      <c r="H29" s="375">
        <v>700</v>
      </c>
      <c r="I29" s="376"/>
      <c r="J29" s="377"/>
      <c r="K29" s="27"/>
      <c r="L29" s="297" t="str">
        <f>TEXT(SUM(O22:Q31),"[DBNum1]#,##0")</f>
        <v>一,七二〇</v>
      </c>
      <c r="M29" s="49">
        <v>333</v>
      </c>
      <c r="N29" s="97" t="s">
        <v>201</v>
      </c>
      <c r="O29" s="90">
        <v>140</v>
      </c>
      <c r="P29" s="70"/>
      <c r="Q29" s="70"/>
      <c r="R29" s="27"/>
      <c r="S29" s="120"/>
      <c r="T29" s="396"/>
      <c r="U29" s="397"/>
      <c r="V29" s="4"/>
      <c r="W29" s="5"/>
      <c r="X29" s="70"/>
      <c r="Y29" s="70"/>
      <c r="Z29" s="91"/>
    </row>
    <row r="30" spans="1:26" ht="23.25" customHeight="1">
      <c r="A30" s="378"/>
      <c r="B30" s="286"/>
      <c r="C30" s="374"/>
      <c r="D30" s="299"/>
      <c r="E30" s="295"/>
      <c r="F30" s="295"/>
      <c r="G30" s="296"/>
      <c r="H30" s="375"/>
      <c r="I30" s="376"/>
      <c r="J30" s="377"/>
      <c r="K30" s="27"/>
      <c r="L30" s="297"/>
      <c r="M30" s="119">
        <v>323</v>
      </c>
      <c r="N30" s="50" t="s">
        <v>131</v>
      </c>
      <c r="O30" s="90">
        <v>100</v>
      </c>
      <c r="P30" s="37"/>
      <c r="Q30" s="37"/>
      <c r="R30" s="94"/>
      <c r="S30" s="120"/>
      <c r="T30" s="396"/>
      <c r="U30" s="397"/>
      <c r="V30" s="4"/>
      <c r="W30" s="5"/>
      <c r="X30" s="70"/>
      <c r="Y30" s="70"/>
      <c r="Z30" s="91"/>
    </row>
    <row r="31" spans="1:26" ht="23.25" customHeight="1" thickBot="1">
      <c r="A31" s="379"/>
      <c r="B31" s="419"/>
      <c r="C31" s="420"/>
      <c r="D31" s="421"/>
      <c r="E31" s="422"/>
      <c r="F31" s="422"/>
      <c r="G31" s="423"/>
      <c r="H31" s="439"/>
      <c r="I31" s="440"/>
      <c r="J31" s="441"/>
      <c r="K31" s="96"/>
      <c r="L31" s="297"/>
      <c r="M31" s="119"/>
      <c r="N31" s="50"/>
      <c r="O31" s="90"/>
      <c r="P31" s="70"/>
      <c r="Q31" s="70"/>
      <c r="R31" s="27"/>
      <c r="S31" s="120"/>
      <c r="T31" s="396"/>
      <c r="U31" s="397"/>
      <c r="V31" s="4"/>
      <c r="W31" s="5"/>
      <c r="X31" s="70"/>
      <c r="Y31" s="70"/>
      <c r="Z31" s="121"/>
    </row>
    <row r="32" spans="1:26" ht="23.25" customHeight="1">
      <c r="A32" s="354" t="s">
        <v>214</v>
      </c>
      <c r="B32" s="309">
        <v>107</v>
      </c>
      <c r="C32" s="398"/>
      <c r="D32" s="399" t="s">
        <v>8</v>
      </c>
      <c r="E32" s="400"/>
      <c r="F32" s="400"/>
      <c r="G32" s="401"/>
      <c r="H32" s="442">
        <v>180</v>
      </c>
      <c r="I32" s="443"/>
      <c r="J32" s="444"/>
      <c r="K32" s="155"/>
      <c r="L32" s="297"/>
      <c r="M32" s="122" t="s">
        <v>203</v>
      </c>
      <c r="N32" s="123"/>
      <c r="O32" s="123"/>
      <c r="P32" s="123"/>
      <c r="Q32" s="123"/>
      <c r="R32" s="124"/>
      <c r="S32" s="120"/>
      <c r="T32" s="396"/>
      <c r="U32" s="397"/>
      <c r="V32" s="125" t="s">
        <v>132</v>
      </c>
      <c r="W32" s="5">
        <f>SUM(H11:J37,O11:O37,W11:Y29)</f>
        <v>13890</v>
      </c>
      <c r="X32" s="70"/>
      <c r="Y32" s="70"/>
      <c r="Z32" s="121"/>
    </row>
    <row r="33" spans="1:26" ht="23.25" customHeight="1">
      <c r="A33" s="355"/>
      <c r="B33" s="286">
        <v>109</v>
      </c>
      <c r="C33" s="287"/>
      <c r="D33" s="299" t="s">
        <v>133</v>
      </c>
      <c r="E33" s="295"/>
      <c r="F33" s="295"/>
      <c r="G33" s="296"/>
      <c r="H33" s="375">
        <v>150</v>
      </c>
      <c r="I33" s="376"/>
      <c r="J33" s="377"/>
      <c r="K33" s="89"/>
      <c r="L33" s="297"/>
      <c r="M33" s="119"/>
      <c r="N33" s="50"/>
      <c r="O33" s="90"/>
      <c r="P33" s="70"/>
      <c r="Q33" s="70"/>
      <c r="R33" s="27"/>
      <c r="S33" s="120"/>
      <c r="T33" s="396"/>
      <c r="U33" s="397"/>
      <c r="V33" s="4"/>
      <c r="W33" s="5"/>
      <c r="X33" s="70"/>
      <c r="Y33" s="70"/>
      <c r="Z33" s="126"/>
    </row>
    <row r="34" spans="1:26" ht="23.25" customHeight="1">
      <c r="A34" s="355"/>
      <c r="B34" s="286">
        <v>110</v>
      </c>
      <c r="C34" s="287"/>
      <c r="D34" s="299" t="s">
        <v>134</v>
      </c>
      <c r="E34" s="295"/>
      <c r="F34" s="295"/>
      <c r="G34" s="296"/>
      <c r="H34" s="375">
        <v>280</v>
      </c>
      <c r="I34" s="376"/>
      <c r="J34" s="377"/>
      <c r="K34" s="89"/>
      <c r="L34" s="127"/>
      <c r="M34" s="119"/>
      <c r="N34" s="50"/>
      <c r="O34" s="90"/>
      <c r="P34" s="70"/>
      <c r="Q34" s="70"/>
      <c r="R34" s="27"/>
      <c r="S34" s="128"/>
      <c r="T34" s="396"/>
      <c r="U34" s="397"/>
      <c r="V34" s="4"/>
      <c r="W34" s="5"/>
      <c r="X34" s="129"/>
      <c r="Y34" s="129"/>
      <c r="Z34" s="130"/>
    </row>
    <row r="35" spans="1:26" ht="23.25" customHeight="1">
      <c r="A35" s="378" t="str">
        <f>TEXT(SUM(H32:J37),"[DBNum1]#,##0")</f>
        <v>一,三三〇</v>
      </c>
      <c r="B35" s="316">
        <v>140</v>
      </c>
      <c r="C35" s="359"/>
      <c r="D35" s="360" t="s">
        <v>135</v>
      </c>
      <c r="E35" s="361"/>
      <c r="F35" s="361"/>
      <c r="G35" s="362"/>
      <c r="H35" s="363">
        <v>720</v>
      </c>
      <c r="I35" s="364"/>
      <c r="J35" s="365"/>
      <c r="K35" s="89"/>
      <c r="L35" s="127"/>
      <c r="M35" s="119"/>
      <c r="N35" s="50"/>
      <c r="O35" s="90"/>
      <c r="P35" s="70"/>
      <c r="Q35" s="70"/>
      <c r="R35" s="27"/>
      <c r="S35" s="128"/>
      <c r="T35" s="286"/>
      <c r="U35" s="287"/>
      <c r="V35" s="125"/>
      <c r="W35" s="5"/>
      <c r="X35" s="70"/>
      <c r="Y35" s="70"/>
      <c r="Z35" s="130"/>
    </row>
    <row r="36" spans="1:26" ht="23.25" customHeight="1">
      <c r="A36" s="378"/>
      <c r="B36" s="286"/>
      <c r="C36" s="374"/>
      <c r="D36" s="299"/>
      <c r="E36" s="295"/>
      <c r="F36" s="295"/>
      <c r="G36" s="296"/>
      <c r="H36" s="375"/>
      <c r="I36" s="376"/>
      <c r="J36" s="377"/>
      <c r="K36" s="111"/>
      <c r="L36" s="127"/>
      <c r="M36" s="119"/>
      <c r="N36" s="50"/>
      <c r="O36" s="90"/>
      <c r="P36" s="70"/>
      <c r="Q36" s="70"/>
      <c r="R36" s="27"/>
      <c r="S36" s="128"/>
      <c r="T36" s="286"/>
      <c r="U36" s="287"/>
      <c r="V36" s="125"/>
      <c r="W36" s="5"/>
      <c r="X36" s="70"/>
      <c r="Y36" s="70"/>
      <c r="Z36" s="130"/>
    </row>
    <row r="37" spans="1:26" ht="23.25" customHeight="1" thickBot="1">
      <c r="A37" s="379"/>
      <c r="B37" s="318"/>
      <c r="C37" s="392"/>
      <c r="D37" s="320"/>
      <c r="E37" s="321"/>
      <c r="F37" s="321"/>
      <c r="G37" s="322"/>
      <c r="H37" s="436"/>
      <c r="I37" s="437"/>
      <c r="J37" s="438"/>
      <c r="K37" s="117"/>
      <c r="L37" s="131"/>
      <c r="M37" s="63"/>
      <c r="N37" s="64"/>
      <c r="O37" s="132"/>
      <c r="P37" s="57"/>
      <c r="Q37" s="57"/>
      <c r="R37" s="117"/>
      <c r="S37" s="133"/>
      <c r="T37" s="318"/>
      <c r="U37" s="319"/>
      <c r="V37" s="134"/>
      <c r="W37" s="107"/>
      <c r="X37" s="107"/>
      <c r="Y37" s="107"/>
      <c r="Z37" s="135"/>
    </row>
    <row r="38" spans="1:26" ht="14.25" customHeight="1">
      <c r="A38" s="2" t="s">
        <v>87</v>
      </c>
      <c r="I38" s="6"/>
      <c r="J38" s="6"/>
      <c r="K38" s="6"/>
      <c r="L38" s="7"/>
      <c r="M38" s="6"/>
      <c r="N38" s="3"/>
      <c r="O38" s="3"/>
      <c r="P38" s="3"/>
      <c r="Q38" s="3"/>
      <c r="R38" s="3"/>
      <c r="S38" s="3"/>
      <c r="T38" s="3"/>
      <c r="U38" s="3"/>
      <c r="V38" s="3"/>
      <c r="W38" s="435">
        <v>45200</v>
      </c>
      <c r="X38" s="435"/>
      <c r="Y38" s="435"/>
      <c r="Z38" s="435"/>
    </row>
    <row r="39" spans="1:26" ht="14.25" customHeight="1">
      <c r="A39" s="8" t="s">
        <v>184</v>
      </c>
    </row>
  </sheetData>
  <sheetProtection formatCells="0" formatColumns="0" formatRows="0"/>
  <mergeCells count="166"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4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>
      <selection activeCell="A4" sqref="A4:G6"/>
    </sheetView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11" t="s">
        <v>159</v>
      </c>
    </row>
    <row r="2" spans="1:26" ht="25.5" customHeight="1" thickBot="1">
      <c r="A2" s="12" t="s">
        <v>16</v>
      </c>
      <c r="B2" s="12"/>
      <c r="C2" s="12"/>
      <c r="D2" s="12"/>
      <c r="E2" s="12"/>
      <c r="F2" s="12"/>
      <c r="G2" s="13"/>
      <c r="H2" s="13"/>
      <c r="I2" s="14"/>
      <c r="J2" s="15"/>
      <c r="K2" s="15"/>
      <c r="L2" s="15"/>
      <c r="M2" s="15"/>
      <c r="N2" s="15"/>
      <c r="O2" s="172" t="s">
        <v>17</v>
      </c>
      <c r="P2" s="173"/>
      <c r="Q2" s="173"/>
      <c r="R2" s="173"/>
      <c r="S2" s="174"/>
      <c r="T2" s="175"/>
      <c r="U2" s="176"/>
      <c r="V2" s="176"/>
      <c r="W2" s="176"/>
      <c r="X2" s="176"/>
      <c r="Y2" s="176"/>
      <c r="Z2" s="177"/>
    </row>
    <row r="3" spans="1:26" ht="16.5" customHeight="1">
      <c r="A3" s="178" t="s">
        <v>18</v>
      </c>
      <c r="B3" s="179"/>
      <c r="C3" s="179"/>
      <c r="D3" s="179"/>
      <c r="E3" s="179"/>
      <c r="F3" s="179"/>
      <c r="G3" s="180"/>
      <c r="H3" s="181" t="s">
        <v>19</v>
      </c>
      <c r="I3" s="182"/>
      <c r="J3" s="183" t="s">
        <v>20</v>
      </c>
      <c r="K3" s="173"/>
      <c r="L3" s="173"/>
      <c r="M3" s="173"/>
      <c r="N3" s="174"/>
      <c r="O3" s="187" t="s">
        <v>21</v>
      </c>
      <c r="P3" s="188"/>
      <c r="Q3" s="188"/>
      <c r="R3" s="188"/>
      <c r="S3" s="246"/>
      <c r="T3" s="187" t="s">
        <v>22</v>
      </c>
      <c r="U3" s="188"/>
      <c r="V3" s="188"/>
      <c r="W3" s="188"/>
      <c r="X3" s="188"/>
      <c r="Y3" s="188"/>
      <c r="Z3" s="189"/>
    </row>
    <row r="4" spans="1:26" ht="16.5" customHeight="1">
      <c r="A4" s="190"/>
      <c r="B4" s="191"/>
      <c r="C4" s="191"/>
      <c r="D4" s="191"/>
      <c r="E4" s="191"/>
      <c r="F4" s="191"/>
      <c r="G4" s="192"/>
      <c r="H4" s="199" t="s">
        <v>23</v>
      </c>
      <c r="I4" s="200"/>
      <c r="J4" s="201"/>
      <c r="K4" s="202"/>
      <c r="L4" s="202"/>
      <c r="M4" s="202"/>
      <c r="N4" s="203"/>
      <c r="O4" s="207"/>
      <c r="P4" s="208"/>
      <c r="Q4" s="208"/>
      <c r="R4" s="208"/>
      <c r="S4" s="209"/>
      <c r="T4" s="213"/>
      <c r="U4" s="214"/>
      <c r="V4" s="214"/>
      <c r="W4" s="214"/>
      <c r="X4" s="214"/>
      <c r="Y4" s="214"/>
      <c r="Z4" s="215"/>
    </row>
    <row r="5" spans="1:26" ht="18.75" customHeight="1">
      <c r="A5" s="193"/>
      <c r="B5" s="194"/>
      <c r="C5" s="194"/>
      <c r="D5" s="194"/>
      <c r="E5" s="194"/>
      <c r="F5" s="194"/>
      <c r="G5" s="195"/>
      <c r="H5" s="219" t="s">
        <v>24</v>
      </c>
      <c r="I5" s="220"/>
      <c r="J5" s="204"/>
      <c r="K5" s="205"/>
      <c r="L5" s="205"/>
      <c r="M5" s="205"/>
      <c r="N5" s="206"/>
      <c r="O5" s="210"/>
      <c r="P5" s="211"/>
      <c r="Q5" s="211"/>
      <c r="R5" s="211"/>
      <c r="S5" s="212"/>
      <c r="T5" s="216"/>
      <c r="U5" s="217"/>
      <c r="V5" s="217"/>
      <c r="W5" s="217"/>
      <c r="X5" s="217"/>
      <c r="Y5" s="217"/>
      <c r="Z5" s="218"/>
    </row>
    <row r="6" spans="1:26" ht="35.25" customHeight="1">
      <c r="A6" s="196"/>
      <c r="B6" s="197"/>
      <c r="C6" s="197"/>
      <c r="D6" s="197"/>
      <c r="E6" s="197"/>
      <c r="F6" s="197"/>
      <c r="G6" s="198"/>
      <c r="H6" s="221"/>
      <c r="I6" s="222"/>
      <c r="J6" s="223"/>
      <c r="K6" s="224"/>
      <c r="L6" s="224"/>
      <c r="M6" s="224"/>
      <c r="N6" s="225"/>
      <c r="O6" s="226"/>
      <c r="P6" s="227"/>
      <c r="Q6" s="227"/>
      <c r="R6" s="227"/>
      <c r="S6" s="228"/>
      <c r="T6" s="226"/>
      <c r="U6" s="227"/>
      <c r="V6" s="227"/>
      <c r="W6" s="227"/>
      <c r="X6" s="227"/>
      <c r="Y6" s="227"/>
      <c r="Z6" s="229"/>
    </row>
    <row r="7" spans="1:26" ht="16.5" customHeight="1">
      <c r="A7" s="230" t="s">
        <v>25</v>
      </c>
      <c r="B7" s="186"/>
      <c r="C7" s="231" t="s">
        <v>213</v>
      </c>
      <c r="D7" s="232"/>
      <c r="E7" s="232"/>
      <c r="F7" s="232"/>
      <c r="G7" s="232"/>
      <c r="H7" s="232"/>
      <c r="I7" s="233"/>
      <c r="J7" s="184" t="s">
        <v>26</v>
      </c>
      <c r="K7" s="185"/>
      <c r="L7" s="185"/>
      <c r="M7" s="185"/>
      <c r="N7" s="185"/>
      <c r="O7" s="186"/>
      <c r="P7" s="16"/>
      <c r="Q7" s="16"/>
      <c r="R7" s="184" t="s">
        <v>27</v>
      </c>
      <c r="S7" s="185"/>
      <c r="T7" s="185"/>
      <c r="U7" s="185"/>
      <c r="V7" s="186"/>
      <c r="W7" s="234"/>
      <c r="X7" s="235"/>
      <c r="Y7" s="235"/>
      <c r="Z7" s="236"/>
    </row>
    <row r="8" spans="1:26" ht="15.75" customHeight="1" thickBot="1">
      <c r="A8" s="243">
        <v>2</v>
      </c>
      <c r="B8" s="386"/>
      <c r="C8" s="85" t="str" cm="1">
        <f t="array" ref="C8">_xlfn.IFS($C$9="B4","①",$C$9="Ｂ４","①",$C$9="B４","①",$C$9="Ｂ4","①",TRUE,1)</f>
        <v>①</v>
      </c>
      <c r="D8" s="86" cm="1">
        <f t="array" ref="D8">_xlfn.IFS($C$9="B4厚","②",$C$9="Ｂ４厚","②",$C$9="B４厚","②",$C$9="Ｂ4厚","②",TRUE,2)</f>
        <v>2</v>
      </c>
      <c r="E8" s="86" cm="1">
        <f t="array" ref="E8">_xlfn.IFS($C$9="B3","③",$C$9="Ｂ３","③",$C$9="Ｂ3","③",$C$9="B３","③",TRUE,3)</f>
        <v>3</v>
      </c>
      <c r="F8" s="86" cm="1">
        <f t="array" ref="F8">_xlfn.IFS($C$9="B3厚","②",$C$9="Ｂ３厚","②",$C$9="Ｂ3厚","②",$C$9="B３厚","②",TRUE,4)</f>
        <v>4</v>
      </c>
      <c r="G8" s="245" cm="1">
        <f t="array" ref="G8">_xlfn.IFS($C$9="B2","⑤",$C$9="Ｂ２","５",$C$9="Ｂ2","⑤",$C$9="B２","⑤",TRUE,5)</f>
        <v>5</v>
      </c>
      <c r="H8" s="245"/>
      <c r="I8" s="87" cm="1">
        <f t="array" ref="I8">_xlfn.IFS($C$9="B1","⑥",$C$9="Ｂ１","⑥",$C$9="Ｂ1","⑥",$C$9="B１","⑥",TRUE,6)</f>
        <v>6</v>
      </c>
      <c r="J8" s="187" t="s">
        <v>28</v>
      </c>
      <c r="K8" s="188"/>
      <c r="L8" s="188"/>
      <c r="M8" s="246"/>
      <c r="N8" s="187" t="s">
        <v>29</v>
      </c>
      <c r="O8" s="246"/>
      <c r="P8" s="17"/>
      <c r="Q8" s="17"/>
      <c r="R8" s="187" t="s">
        <v>28</v>
      </c>
      <c r="S8" s="188"/>
      <c r="T8" s="246"/>
      <c r="U8" s="187" t="s">
        <v>29</v>
      </c>
      <c r="V8" s="246"/>
      <c r="W8" s="237"/>
      <c r="X8" s="238"/>
      <c r="Y8" s="238"/>
      <c r="Z8" s="239"/>
    </row>
    <row r="9" spans="1:26" ht="52.5" customHeight="1" thickBot="1">
      <c r="A9" s="252" t="s">
        <v>89</v>
      </c>
      <c r="B9" s="253"/>
      <c r="C9" s="254" t="s">
        <v>241</v>
      </c>
      <c r="D9" s="255"/>
      <c r="E9" s="255"/>
      <c r="F9" s="255"/>
      <c r="G9" s="255"/>
      <c r="H9" s="255"/>
      <c r="I9" s="256"/>
      <c r="J9" s="456">
        <f>SUM(K11:K36,R11:R36,Z11:Z30)</f>
        <v>0</v>
      </c>
      <c r="K9" s="456"/>
      <c r="L9" s="456"/>
      <c r="M9" s="457"/>
      <c r="N9" s="259"/>
      <c r="O9" s="260"/>
      <c r="P9" s="18"/>
      <c r="Q9" s="18"/>
      <c r="R9" s="381"/>
      <c r="S9" s="382"/>
      <c r="T9" s="383"/>
      <c r="U9" s="384"/>
      <c r="V9" s="385"/>
      <c r="W9" s="240"/>
      <c r="X9" s="241"/>
      <c r="Y9" s="241"/>
      <c r="Z9" s="242"/>
    </row>
    <row r="10" spans="1:26" ht="17.25" customHeight="1">
      <c r="A10" s="19"/>
      <c r="B10" s="247" t="s">
        <v>31</v>
      </c>
      <c r="C10" s="248"/>
      <c r="D10" s="389" t="s">
        <v>32</v>
      </c>
      <c r="E10" s="390"/>
      <c r="F10" s="390"/>
      <c r="G10" s="391"/>
      <c r="H10" s="249" t="s">
        <v>33</v>
      </c>
      <c r="I10" s="250"/>
      <c r="J10" s="251"/>
      <c r="K10" s="21" t="s">
        <v>34</v>
      </c>
      <c r="L10" s="22"/>
      <c r="M10" s="20" t="s">
        <v>31</v>
      </c>
      <c r="N10" s="21" t="s">
        <v>32</v>
      </c>
      <c r="O10" s="249" t="s">
        <v>33</v>
      </c>
      <c r="P10" s="250"/>
      <c r="Q10" s="251"/>
      <c r="R10" s="88" t="s">
        <v>34</v>
      </c>
      <c r="S10" s="136"/>
      <c r="T10" s="247" t="s">
        <v>222</v>
      </c>
      <c r="U10" s="248"/>
      <c r="V10" s="21" t="s">
        <v>223</v>
      </c>
      <c r="W10" s="23" t="s">
        <v>224</v>
      </c>
      <c r="X10" s="23"/>
      <c r="Y10" s="23"/>
      <c r="Z10" s="25" t="s">
        <v>225</v>
      </c>
    </row>
    <row r="11" spans="1:26" ht="23.25" customHeight="1">
      <c r="A11" s="380" t="s">
        <v>158</v>
      </c>
      <c r="B11" s="268">
        <v>410</v>
      </c>
      <c r="C11" s="269"/>
      <c r="D11" s="458" t="s">
        <v>157</v>
      </c>
      <c r="E11" s="459"/>
      <c r="F11" s="459"/>
      <c r="G11" s="460"/>
      <c r="H11" s="461">
        <v>780</v>
      </c>
      <c r="I11" s="462"/>
      <c r="J11" s="463"/>
      <c r="K11" s="137"/>
      <c r="L11" s="352" t="s">
        <v>221</v>
      </c>
      <c r="M11" s="49">
        <v>541</v>
      </c>
      <c r="N11" s="50" t="s">
        <v>153</v>
      </c>
      <c r="O11" s="90">
        <v>90</v>
      </c>
      <c r="P11" s="70"/>
      <c r="Q11" s="70"/>
      <c r="R11" s="89"/>
      <c r="S11" s="352" t="s">
        <v>237</v>
      </c>
      <c r="T11" s="474">
        <v>702</v>
      </c>
      <c r="U11" s="475"/>
      <c r="V11" s="97" t="s">
        <v>169</v>
      </c>
      <c r="W11" s="90">
        <v>280</v>
      </c>
      <c r="X11" s="4"/>
      <c r="Y11" s="4"/>
      <c r="Z11" s="91"/>
    </row>
    <row r="12" spans="1:26" ht="23.25" customHeight="1">
      <c r="A12" s="355"/>
      <c r="B12" s="316">
        <v>411</v>
      </c>
      <c r="C12" s="317"/>
      <c r="D12" s="476" t="s">
        <v>156</v>
      </c>
      <c r="E12" s="477"/>
      <c r="F12" s="477"/>
      <c r="G12" s="478"/>
      <c r="H12" s="445">
        <v>430</v>
      </c>
      <c r="I12" s="446"/>
      <c r="J12" s="447"/>
      <c r="K12" s="138"/>
      <c r="L12" s="353"/>
      <c r="M12" s="49">
        <v>542</v>
      </c>
      <c r="N12" s="50" t="s">
        <v>152</v>
      </c>
      <c r="O12" s="90">
        <v>190</v>
      </c>
      <c r="P12" s="70"/>
      <c r="Q12" s="70"/>
      <c r="R12" s="89"/>
      <c r="S12" s="353"/>
      <c r="T12" s="474">
        <v>740</v>
      </c>
      <c r="U12" s="475"/>
      <c r="V12" s="50" t="s">
        <v>168</v>
      </c>
      <c r="W12" s="90">
        <v>70</v>
      </c>
      <c r="X12" s="4"/>
      <c r="Y12" s="4"/>
      <c r="Z12" s="91"/>
    </row>
    <row r="13" spans="1:26" ht="23.25" customHeight="1">
      <c r="A13" s="455" t="str">
        <f>TEXT(SUM(H11:J15),"[DBNum1]#,##0")</f>
        <v>一,二一〇</v>
      </c>
      <c r="B13" s="286"/>
      <c r="C13" s="287"/>
      <c r="D13" s="299"/>
      <c r="E13" s="295"/>
      <c r="F13" s="295"/>
      <c r="G13" s="296"/>
      <c r="H13" s="468"/>
      <c r="I13" s="469"/>
      <c r="J13" s="470"/>
      <c r="K13" s="139"/>
      <c r="L13" s="353"/>
      <c r="M13" s="49">
        <v>544</v>
      </c>
      <c r="N13" s="50" t="s">
        <v>151</v>
      </c>
      <c r="O13" s="90">
        <v>80</v>
      </c>
      <c r="P13" s="70"/>
      <c r="Q13" s="70"/>
      <c r="R13" s="89"/>
      <c r="S13" s="353"/>
      <c r="T13" s="474">
        <v>741</v>
      </c>
      <c r="U13" s="475"/>
      <c r="V13" s="50" t="s">
        <v>167</v>
      </c>
      <c r="W13" s="90">
        <v>230</v>
      </c>
      <c r="X13" s="4"/>
      <c r="Y13" s="4"/>
      <c r="Z13" s="91"/>
    </row>
    <row r="14" spans="1:26" ht="23.25" customHeight="1">
      <c r="A14" s="455"/>
      <c r="B14" s="286"/>
      <c r="C14" s="287"/>
      <c r="D14" s="299"/>
      <c r="E14" s="295"/>
      <c r="F14" s="295"/>
      <c r="G14" s="296"/>
      <c r="H14" s="468"/>
      <c r="I14" s="469"/>
      <c r="J14" s="470"/>
      <c r="K14" s="139"/>
      <c r="L14" s="353"/>
      <c r="M14" s="49">
        <v>545</v>
      </c>
      <c r="N14" s="50" t="s">
        <v>150</v>
      </c>
      <c r="O14" s="90">
        <v>120</v>
      </c>
      <c r="P14" s="70"/>
      <c r="Q14" s="70"/>
      <c r="R14" s="89"/>
      <c r="S14" s="297" t="str">
        <f>TEXT(SUM(W11:W17),"[DBNum1]#,##0")</f>
        <v>九六〇</v>
      </c>
      <c r="T14" s="474">
        <v>742</v>
      </c>
      <c r="U14" s="475"/>
      <c r="V14" s="50" t="s">
        <v>166</v>
      </c>
      <c r="W14" s="90">
        <v>200</v>
      </c>
      <c r="X14" s="4"/>
      <c r="Y14" s="4"/>
      <c r="Z14" s="91"/>
    </row>
    <row r="15" spans="1:26" ht="23.25" customHeight="1" thickBot="1">
      <c r="A15" s="467"/>
      <c r="B15" s="318"/>
      <c r="C15" s="319"/>
      <c r="D15" s="320"/>
      <c r="E15" s="321"/>
      <c r="F15" s="321"/>
      <c r="G15" s="322"/>
      <c r="H15" s="479"/>
      <c r="I15" s="480"/>
      <c r="J15" s="481"/>
      <c r="K15" s="140"/>
      <c r="L15" s="353"/>
      <c r="M15" s="99">
        <v>546</v>
      </c>
      <c r="N15" s="50" t="s">
        <v>149</v>
      </c>
      <c r="O15" s="141">
        <v>80</v>
      </c>
      <c r="P15" s="102"/>
      <c r="Q15" s="102"/>
      <c r="R15" s="142"/>
      <c r="S15" s="297"/>
      <c r="T15" s="474">
        <v>707</v>
      </c>
      <c r="U15" s="475"/>
      <c r="V15" s="28" t="s">
        <v>14</v>
      </c>
      <c r="W15" s="143">
        <v>180</v>
      </c>
      <c r="X15" s="4"/>
      <c r="Y15" s="4"/>
      <c r="Z15" s="91"/>
    </row>
    <row r="16" spans="1:26" ht="23.25" customHeight="1">
      <c r="A16" s="454" t="s">
        <v>235</v>
      </c>
      <c r="B16" s="302">
        <v>406</v>
      </c>
      <c r="C16" s="303"/>
      <c r="D16" s="304" t="s">
        <v>146</v>
      </c>
      <c r="E16" s="305"/>
      <c r="F16" s="305"/>
      <c r="G16" s="306"/>
      <c r="H16" s="464">
        <v>200</v>
      </c>
      <c r="I16" s="465"/>
      <c r="J16" s="466"/>
      <c r="K16" s="137"/>
      <c r="L16" s="353"/>
      <c r="M16" s="34">
        <v>548</v>
      </c>
      <c r="N16" s="50" t="s">
        <v>148</v>
      </c>
      <c r="O16" s="92">
        <v>270</v>
      </c>
      <c r="P16" s="37"/>
      <c r="Q16" s="37"/>
      <c r="R16" s="94"/>
      <c r="S16" s="297"/>
      <c r="T16" s="474"/>
      <c r="U16" s="487"/>
      <c r="V16" s="144"/>
      <c r="W16" s="93"/>
      <c r="X16" s="145"/>
      <c r="Y16" s="145"/>
      <c r="Z16" s="91"/>
    </row>
    <row r="17" spans="1:26" ht="23.25" customHeight="1" thickBot="1">
      <c r="A17" s="455"/>
      <c r="B17" s="286">
        <v>413</v>
      </c>
      <c r="C17" s="287"/>
      <c r="D17" s="299" t="s">
        <v>144</v>
      </c>
      <c r="E17" s="295"/>
      <c r="F17" s="295"/>
      <c r="G17" s="296"/>
      <c r="H17" s="464">
        <v>90</v>
      </c>
      <c r="I17" s="465"/>
      <c r="J17" s="466"/>
      <c r="K17" s="139"/>
      <c r="L17" s="353"/>
      <c r="M17" s="49">
        <v>543</v>
      </c>
      <c r="N17" s="38" t="s">
        <v>147</v>
      </c>
      <c r="O17" s="90">
        <v>170</v>
      </c>
      <c r="P17" s="70"/>
      <c r="Q17" s="70"/>
      <c r="R17" s="89"/>
      <c r="S17" s="170"/>
      <c r="T17" s="146"/>
      <c r="U17" s="147"/>
      <c r="V17" s="148"/>
      <c r="W17" s="147"/>
      <c r="X17" s="149"/>
      <c r="Y17" s="149"/>
      <c r="Z17" s="108"/>
    </row>
    <row r="18" spans="1:26" ht="23.25" customHeight="1">
      <c r="A18" s="455"/>
      <c r="B18" s="286">
        <v>417</v>
      </c>
      <c r="C18" s="287"/>
      <c r="D18" s="299" t="s">
        <v>12</v>
      </c>
      <c r="E18" s="295"/>
      <c r="F18" s="295"/>
      <c r="G18" s="296"/>
      <c r="H18" s="471">
        <v>130</v>
      </c>
      <c r="I18" s="472"/>
      <c r="J18" s="473"/>
      <c r="K18" s="139"/>
      <c r="L18" s="353"/>
      <c r="M18" s="49">
        <v>547</v>
      </c>
      <c r="N18" s="38" t="s">
        <v>145</v>
      </c>
      <c r="O18" s="90">
        <v>50</v>
      </c>
      <c r="P18" s="70"/>
      <c r="Q18" s="70"/>
      <c r="R18" s="89"/>
      <c r="S18" s="415" t="s">
        <v>240</v>
      </c>
      <c r="T18" s="482">
        <v>721</v>
      </c>
      <c r="U18" s="483"/>
      <c r="V18" s="50" t="s">
        <v>165</v>
      </c>
      <c r="W18" s="90">
        <v>540</v>
      </c>
      <c r="X18" s="4"/>
      <c r="Y18" s="4"/>
      <c r="Z18" s="91"/>
    </row>
    <row r="19" spans="1:26" ht="23.25" customHeight="1">
      <c r="A19" s="455"/>
      <c r="B19" s="286">
        <v>419</v>
      </c>
      <c r="C19" s="287"/>
      <c r="D19" s="299" t="s">
        <v>143</v>
      </c>
      <c r="E19" s="295"/>
      <c r="F19" s="295"/>
      <c r="G19" s="296"/>
      <c r="H19" s="484">
        <v>10</v>
      </c>
      <c r="I19" s="485"/>
      <c r="J19" s="486"/>
      <c r="K19" s="139"/>
      <c r="L19" s="353"/>
      <c r="M19" s="49">
        <v>532</v>
      </c>
      <c r="N19" s="50" t="s">
        <v>219</v>
      </c>
      <c r="O19" s="90">
        <v>20</v>
      </c>
      <c r="P19" s="70"/>
      <c r="Q19" s="70"/>
      <c r="R19" s="89"/>
      <c r="S19" s="353"/>
      <c r="T19" s="474">
        <v>723</v>
      </c>
      <c r="U19" s="475"/>
      <c r="V19" s="50" t="s">
        <v>164</v>
      </c>
      <c r="W19" s="90">
        <v>20</v>
      </c>
      <c r="X19" s="150"/>
      <c r="Y19" s="150"/>
      <c r="Z19" s="91"/>
    </row>
    <row r="20" spans="1:26" ht="23.25" customHeight="1">
      <c r="A20" s="455"/>
      <c r="B20" s="286">
        <v>418</v>
      </c>
      <c r="C20" s="287"/>
      <c r="D20" s="299" t="s">
        <v>142</v>
      </c>
      <c r="E20" s="295"/>
      <c r="F20" s="295"/>
      <c r="G20" s="296"/>
      <c r="H20" s="471">
        <v>10</v>
      </c>
      <c r="I20" s="472"/>
      <c r="J20" s="473"/>
      <c r="K20" s="139"/>
      <c r="L20" s="297" t="str">
        <f>TEXT(SUM(O11:O24),"[DBNum1]#,##0")</f>
        <v>一,三三〇</v>
      </c>
      <c r="M20" s="49">
        <v>534</v>
      </c>
      <c r="N20" s="50" t="s">
        <v>220</v>
      </c>
      <c r="O20" s="90">
        <v>20</v>
      </c>
      <c r="P20" s="70"/>
      <c r="Q20" s="70"/>
      <c r="R20" s="89"/>
      <c r="S20" s="353"/>
      <c r="T20" s="474">
        <v>724</v>
      </c>
      <c r="U20" s="475"/>
      <c r="V20" s="50" t="s">
        <v>163</v>
      </c>
      <c r="W20" s="90">
        <v>10</v>
      </c>
      <c r="X20" s="4"/>
      <c r="Y20" s="4"/>
      <c r="Z20" s="91"/>
    </row>
    <row r="21" spans="1:26" ht="23.25" customHeight="1">
      <c r="A21" s="455"/>
      <c r="B21" s="286">
        <v>421</v>
      </c>
      <c r="C21" s="287"/>
      <c r="D21" s="299" t="s">
        <v>141</v>
      </c>
      <c r="E21" s="295"/>
      <c r="F21" s="295"/>
      <c r="G21" s="296"/>
      <c r="H21" s="471">
        <v>20</v>
      </c>
      <c r="I21" s="472"/>
      <c r="J21" s="473"/>
      <c r="K21" s="139"/>
      <c r="L21" s="297"/>
      <c r="M21" s="49">
        <v>536</v>
      </c>
      <c r="N21" s="97" t="s">
        <v>218</v>
      </c>
      <c r="O21" s="90">
        <v>60</v>
      </c>
      <c r="P21" s="70"/>
      <c r="Q21" s="70"/>
      <c r="R21" s="89"/>
      <c r="S21" s="353"/>
      <c r="T21" s="474">
        <v>722</v>
      </c>
      <c r="U21" s="475"/>
      <c r="V21" s="50" t="s">
        <v>162</v>
      </c>
      <c r="W21" s="90">
        <v>230</v>
      </c>
      <c r="X21" s="4"/>
      <c r="Y21" s="4"/>
      <c r="Z21" s="91"/>
    </row>
    <row r="22" spans="1:26" ht="23.25" customHeight="1">
      <c r="A22" s="333" t="str">
        <f>TEXT(SUM(H16:J35),"[DBNum1]#,##0")</f>
        <v>二,三〇〇</v>
      </c>
      <c r="B22" s="286">
        <v>422</v>
      </c>
      <c r="C22" s="287"/>
      <c r="D22" s="299" t="s">
        <v>140</v>
      </c>
      <c r="E22" s="295"/>
      <c r="F22" s="295"/>
      <c r="G22" s="296"/>
      <c r="H22" s="471">
        <v>550</v>
      </c>
      <c r="I22" s="472"/>
      <c r="J22" s="473"/>
      <c r="K22" s="139"/>
      <c r="L22" s="297"/>
      <c r="M22" s="34">
        <v>521</v>
      </c>
      <c r="N22" s="40" t="s">
        <v>139</v>
      </c>
      <c r="O22" s="92">
        <v>90</v>
      </c>
      <c r="P22" s="70"/>
      <c r="Q22" s="70"/>
      <c r="R22" s="89"/>
      <c r="S22" s="353"/>
      <c r="T22" s="474">
        <v>726</v>
      </c>
      <c r="U22" s="475"/>
      <c r="V22" s="97" t="s">
        <v>161</v>
      </c>
      <c r="W22" s="90">
        <v>110</v>
      </c>
      <c r="X22" s="4"/>
      <c r="Y22" s="4"/>
      <c r="Z22" s="91"/>
    </row>
    <row r="23" spans="1:26" ht="23.25" customHeight="1">
      <c r="A23" s="333"/>
      <c r="B23" s="286">
        <v>423</v>
      </c>
      <c r="C23" s="287"/>
      <c r="D23" s="299" t="s">
        <v>13</v>
      </c>
      <c r="E23" s="295"/>
      <c r="F23" s="295"/>
      <c r="G23" s="296"/>
      <c r="H23" s="471">
        <v>170</v>
      </c>
      <c r="I23" s="472"/>
      <c r="J23" s="473"/>
      <c r="K23" s="151"/>
      <c r="L23" s="297"/>
      <c r="M23" s="49">
        <v>522</v>
      </c>
      <c r="N23" s="97" t="s">
        <v>217</v>
      </c>
      <c r="O23" s="90">
        <v>90</v>
      </c>
      <c r="P23" s="70"/>
      <c r="Q23" s="70"/>
      <c r="R23" s="89"/>
      <c r="S23" s="152"/>
      <c r="T23" s="474">
        <v>727</v>
      </c>
      <c r="U23" s="475"/>
      <c r="V23" s="40" t="s">
        <v>197</v>
      </c>
      <c r="W23" s="92">
        <v>200</v>
      </c>
      <c r="X23" s="4"/>
      <c r="Y23" s="4"/>
      <c r="Z23" s="91"/>
    </row>
    <row r="24" spans="1:26" ht="23.25" customHeight="1" thickBot="1">
      <c r="A24" s="333"/>
      <c r="B24" s="286">
        <v>426</v>
      </c>
      <c r="C24" s="287"/>
      <c r="D24" s="294" t="s">
        <v>138</v>
      </c>
      <c r="E24" s="343"/>
      <c r="F24" s="343"/>
      <c r="G24" s="344"/>
      <c r="H24" s="471">
        <v>600</v>
      </c>
      <c r="I24" s="472"/>
      <c r="J24" s="473"/>
      <c r="K24" s="139"/>
      <c r="L24" s="153"/>
      <c r="M24" s="44"/>
      <c r="N24" s="100"/>
      <c r="O24" s="113"/>
      <c r="P24" s="102"/>
      <c r="Q24" s="102"/>
      <c r="R24" s="142"/>
      <c r="S24" s="297" t="str">
        <f>TEXT(SUM(W18:W28),"[DBNum1]#,##0")</f>
        <v>一,二六〇</v>
      </c>
      <c r="T24" s="474">
        <v>728</v>
      </c>
      <c r="U24" s="475"/>
      <c r="V24" s="97" t="s">
        <v>198</v>
      </c>
      <c r="W24" s="90">
        <v>40</v>
      </c>
      <c r="X24" s="4"/>
      <c r="Y24" s="4"/>
      <c r="Z24" s="91"/>
    </row>
    <row r="25" spans="1:26" ht="23.25" customHeight="1">
      <c r="A25" s="333"/>
      <c r="B25" s="286">
        <v>451</v>
      </c>
      <c r="C25" s="287"/>
      <c r="D25" s="299" t="s">
        <v>137</v>
      </c>
      <c r="E25" s="295"/>
      <c r="F25" s="295"/>
      <c r="G25" s="296"/>
      <c r="H25" s="471">
        <v>20</v>
      </c>
      <c r="I25" s="472"/>
      <c r="J25" s="473"/>
      <c r="K25" s="151"/>
      <c r="L25" s="415" t="s">
        <v>239</v>
      </c>
      <c r="M25" s="52">
        <v>804</v>
      </c>
      <c r="N25" s="53" t="s">
        <v>226</v>
      </c>
      <c r="O25" s="154">
        <v>200</v>
      </c>
      <c r="P25" s="55"/>
      <c r="Q25" s="55"/>
      <c r="R25" s="155"/>
      <c r="S25" s="297"/>
      <c r="T25" s="474">
        <v>729</v>
      </c>
      <c r="U25" s="475"/>
      <c r="V25" s="50" t="s">
        <v>175</v>
      </c>
      <c r="W25" s="92">
        <v>20</v>
      </c>
      <c r="X25" s="4"/>
      <c r="Y25" s="4"/>
      <c r="Z25" s="91"/>
    </row>
    <row r="26" spans="1:26" ht="23.25" customHeight="1">
      <c r="A26" s="333"/>
      <c r="B26" s="286">
        <v>427</v>
      </c>
      <c r="C26" s="287"/>
      <c r="D26" s="299" t="s">
        <v>136</v>
      </c>
      <c r="E26" s="295"/>
      <c r="F26" s="295"/>
      <c r="G26" s="296"/>
      <c r="H26" s="471">
        <v>290</v>
      </c>
      <c r="I26" s="472"/>
      <c r="J26" s="473"/>
      <c r="K26" s="139"/>
      <c r="L26" s="353"/>
      <c r="M26" s="49">
        <v>872</v>
      </c>
      <c r="N26" s="50" t="s">
        <v>192</v>
      </c>
      <c r="O26" s="156">
        <v>100</v>
      </c>
      <c r="P26" s="70"/>
      <c r="Q26" s="70"/>
      <c r="R26" s="89"/>
      <c r="S26" s="297"/>
      <c r="T26" s="474">
        <v>731</v>
      </c>
      <c r="U26" s="475"/>
      <c r="V26" s="157" t="s">
        <v>160</v>
      </c>
      <c r="W26" s="92">
        <v>90</v>
      </c>
      <c r="X26" s="4"/>
      <c r="Y26" s="4"/>
      <c r="Z26" s="91"/>
    </row>
    <row r="27" spans="1:26" ht="23.25" customHeight="1">
      <c r="A27" s="333"/>
      <c r="B27" s="316">
        <v>801</v>
      </c>
      <c r="C27" s="317"/>
      <c r="D27" s="360" t="s">
        <v>155</v>
      </c>
      <c r="E27" s="361"/>
      <c r="F27" s="361"/>
      <c r="G27" s="362"/>
      <c r="H27" s="484">
        <v>210</v>
      </c>
      <c r="I27" s="485"/>
      <c r="J27" s="486"/>
      <c r="K27" s="158"/>
      <c r="L27" s="353"/>
      <c r="M27" s="49">
        <v>874</v>
      </c>
      <c r="N27" s="50" t="s">
        <v>193</v>
      </c>
      <c r="O27" s="156">
        <v>160</v>
      </c>
      <c r="P27" s="70"/>
      <c r="Q27" s="70"/>
      <c r="R27" s="89"/>
      <c r="S27" s="297"/>
      <c r="T27" s="474"/>
      <c r="U27" s="475"/>
      <c r="V27" s="112"/>
      <c r="W27" s="92"/>
      <c r="X27" s="4"/>
      <c r="Y27" s="4"/>
      <c r="Z27" s="171"/>
    </row>
    <row r="28" spans="1:26" ht="23.25" customHeight="1">
      <c r="A28" s="333"/>
      <c r="B28" s="286"/>
      <c r="C28" s="287"/>
      <c r="D28" s="299"/>
      <c r="E28" s="295"/>
      <c r="F28" s="295"/>
      <c r="G28" s="296"/>
      <c r="H28" s="468"/>
      <c r="I28" s="469"/>
      <c r="J28" s="470"/>
      <c r="K28" s="159"/>
      <c r="L28" s="279" t="str">
        <f>TEXT(SUM(O25:O30),"[DBNum1]#,##0")</f>
        <v>六九〇</v>
      </c>
      <c r="M28" s="49">
        <v>808</v>
      </c>
      <c r="N28" s="50" t="s">
        <v>227</v>
      </c>
      <c r="O28" s="156">
        <v>110</v>
      </c>
      <c r="P28" s="102"/>
      <c r="Q28" s="102"/>
      <c r="R28" s="89"/>
      <c r="S28" s="152"/>
      <c r="T28" s="474"/>
      <c r="U28" s="475"/>
      <c r="V28" s="112"/>
      <c r="W28" s="92"/>
      <c r="X28" s="4"/>
      <c r="Y28" s="4"/>
      <c r="Z28" s="171"/>
    </row>
    <row r="29" spans="1:26" ht="23.25" customHeight="1">
      <c r="A29" s="160"/>
      <c r="B29" s="286"/>
      <c r="C29" s="287"/>
      <c r="D29" s="299"/>
      <c r="E29" s="295"/>
      <c r="F29" s="295"/>
      <c r="G29" s="296"/>
      <c r="H29" s="468"/>
      <c r="I29" s="469"/>
      <c r="J29" s="470"/>
      <c r="K29" s="159"/>
      <c r="L29" s="279"/>
      <c r="M29" s="49">
        <v>810</v>
      </c>
      <c r="N29" s="50" t="s">
        <v>228</v>
      </c>
      <c r="O29" s="156">
        <v>120</v>
      </c>
      <c r="P29" s="70"/>
      <c r="Q29" s="70"/>
      <c r="R29" s="89"/>
      <c r="S29" s="152"/>
      <c r="T29" s="474"/>
      <c r="U29" s="475"/>
      <c r="V29" s="112"/>
      <c r="W29" s="92"/>
      <c r="X29" s="4"/>
      <c r="Y29" s="4"/>
      <c r="Z29" s="171"/>
    </row>
    <row r="30" spans="1:26" ht="23.25" customHeight="1" thickBot="1">
      <c r="A30" s="160"/>
      <c r="B30" s="286"/>
      <c r="C30" s="287"/>
      <c r="D30" s="299"/>
      <c r="E30" s="295"/>
      <c r="F30" s="295"/>
      <c r="G30" s="296"/>
      <c r="H30" s="468"/>
      <c r="I30" s="469"/>
      <c r="J30" s="470"/>
      <c r="K30" s="159"/>
      <c r="L30" s="488"/>
      <c r="M30" s="115"/>
      <c r="N30" s="105"/>
      <c r="O30" s="161"/>
      <c r="P30" s="107"/>
      <c r="Q30" s="107"/>
      <c r="R30" s="96"/>
      <c r="S30" s="152"/>
      <c r="T30" s="474"/>
      <c r="U30" s="475"/>
      <c r="V30" s="112"/>
      <c r="W30" s="92"/>
      <c r="X30" s="4"/>
      <c r="Y30" s="4"/>
      <c r="Z30" s="171"/>
    </row>
    <row r="31" spans="1:26" ht="23.25" customHeight="1">
      <c r="A31" s="162"/>
      <c r="B31" s="286"/>
      <c r="C31" s="287"/>
      <c r="D31" s="489"/>
      <c r="E31" s="490"/>
      <c r="F31" s="490"/>
      <c r="G31" s="491"/>
      <c r="H31" s="468"/>
      <c r="I31" s="469"/>
      <c r="J31" s="470"/>
      <c r="K31" s="159"/>
      <c r="L31" s="415" t="s">
        <v>236</v>
      </c>
      <c r="M31" s="49">
        <v>607</v>
      </c>
      <c r="N31" s="50" t="s">
        <v>229</v>
      </c>
      <c r="O31" s="156">
        <v>330</v>
      </c>
      <c r="P31" s="70"/>
      <c r="Q31" s="70"/>
      <c r="R31" s="89"/>
      <c r="S31" s="152"/>
      <c r="T31" s="474"/>
      <c r="U31" s="475"/>
      <c r="V31" s="112"/>
      <c r="W31" s="92"/>
      <c r="X31" s="4"/>
      <c r="Y31" s="4"/>
      <c r="Z31" s="171"/>
    </row>
    <row r="32" spans="1:26" ht="23.25" customHeight="1">
      <c r="A32" s="162"/>
      <c r="B32" s="286"/>
      <c r="C32" s="287"/>
      <c r="D32" s="489"/>
      <c r="E32" s="490"/>
      <c r="F32" s="490"/>
      <c r="G32" s="491"/>
      <c r="H32" s="468"/>
      <c r="I32" s="469"/>
      <c r="J32" s="470"/>
      <c r="K32" s="159"/>
      <c r="L32" s="353"/>
      <c r="M32" s="49">
        <v>609</v>
      </c>
      <c r="N32" s="50" t="s">
        <v>230</v>
      </c>
      <c r="O32" s="156">
        <v>110</v>
      </c>
      <c r="P32" s="70"/>
      <c r="Q32" s="70"/>
      <c r="R32" s="89"/>
      <c r="S32" s="152"/>
      <c r="T32" s="474"/>
      <c r="U32" s="475"/>
      <c r="V32" s="125" t="s">
        <v>154</v>
      </c>
      <c r="W32" s="163">
        <f>SUM(H11:J37,O11:Q37,W11:W28)</f>
        <v>8690</v>
      </c>
      <c r="X32" s="4"/>
      <c r="Y32" s="4"/>
      <c r="Z32" s="171"/>
    </row>
    <row r="33" spans="1:26" ht="23.25" customHeight="1">
      <c r="A33" s="162"/>
      <c r="B33" s="302"/>
      <c r="C33" s="303"/>
      <c r="D33" s="304"/>
      <c r="E33" s="305"/>
      <c r="F33" s="305"/>
      <c r="G33" s="306"/>
      <c r="H33" s="445"/>
      <c r="I33" s="446"/>
      <c r="J33" s="447"/>
      <c r="K33" s="137"/>
      <c r="L33" s="353"/>
      <c r="M33" s="49">
        <v>612</v>
      </c>
      <c r="N33" s="50" t="s">
        <v>231</v>
      </c>
      <c r="O33" s="156">
        <v>150</v>
      </c>
      <c r="P33" s="70"/>
      <c r="Q33" s="70"/>
      <c r="R33" s="89"/>
      <c r="S33" s="152"/>
      <c r="T33" s="474"/>
      <c r="U33" s="475"/>
      <c r="V33" s="49"/>
      <c r="W33" s="92"/>
      <c r="X33" s="4"/>
      <c r="Y33" s="4"/>
      <c r="Z33" s="171"/>
    </row>
    <row r="34" spans="1:26" ht="23.25" customHeight="1">
      <c r="A34" s="162"/>
      <c r="B34" s="302"/>
      <c r="C34" s="303"/>
      <c r="D34" s="304"/>
      <c r="E34" s="305"/>
      <c r="F34" s="305"/>
      <c r="G34" s="306"/>
      <c r="H34" s="445"/>
      <c r="I34" s="446"/>
      <c r="J34" s="447"/>
      <c r="K34" s="137"/>
      <c r="L34" s="279" t="str">
        <f>TEXT(SUM(O31:O36),"[DBNum1]#,##0")</f>
        <v>九四〇</v>
      </c>
      <c r="M34" s="49">
        <v>616</v>
      </c>
      <c r="N34" s="50" t="s">
        <v>232</v>
      </c>
      <c r="O34" s="156">
        <v>260</v>
      </c>
      <c r="P34" s="70"/>
      <c r="Q34" s="70"/>
      <c r="R34" s="89"/>
      <c r="S34" s="152"/>
      <c r="T34" s="474"/>
      <c r="U34" s="475"/>
      <c r="V34" s="49"/>
      <c r="W34" s="92"/>
      <c r="X34" s="164"/>
      <c r="Y34" s="164"/>
      <c r="Z34" s="171"/>
    </row>
    <row r="35" spans="1:26" ht="23.25" customHeight="1">
      <c r="A35" s="162"/>
      <c r="B35" s="302"/>
      <c r="C35" s="303"/>
      <c r="D35" s="304"/>
      <c r="E35" s="305"/>
      <c r="F35" s="305"/>
      <c r="G35" s="306"/>
      <c r="H35" s="445"/>
      <c r="I35" s="446"/>
      <c r="J35" s="447"/>
      <c r="K35" s="137"/>
      <c r="L35" s="279"/>
      <c r="M35" s="49">
        <v>618</v>
      </c>
      <c r="N35" s="50" t="s">
        <v>233</v>
      </c>
      <c r="O35" s="156">
        <v>90</v>
      </c>
      <c r="P35" s="70"/>
      <c r="Q35" s="70"/>
      <c r="R35" s="89"/>
      <c r="S35" s="152"/>
      <c r="T35" s="474"/>
      <c r="U35" s="475"/>
      <c r="V35" s="49"/>
      <c r="W35" s="164"/>
      <c r="X35" s="4"/>
      <c r="Y35" s="4"/>
      <c r="Z35" s="171"/>
    </row>
    <row r="36" spans="1:26" ht="23.25" customHeight="1">
      <c r="A36" s="162"/>
      <c r="B36" s="302"/>
      <c r="C36" s="303"/>
      <c r="D36" s="304"/>
      <c r="E36" s="305"/>
      <c r="F36" s="305"/>
      <c r="G36" s="306"/>
      <c r="H36" s="445"/>
      <c r="I36" s="446"/>
      <c r="J36" s="447"/>
      <c r="K36" s="137"/>
      <c r="L36" s="279"/>
      <c r="M36" s="49"/>
      <c r="N36" s="50"/>
      <c r="O36" s="156"/>
      <c r="P36" s="70"/>
      <c r="Q36" s="70"/>
      <c r="R36" s="89"/>
      <c r="S36" s="152"/>
      <c r="T36" s="448" t="s">
        <v>234</v>
      </c>
      <c r="U36" s="449"/>
      <c r="V36" s="450"/>
      <c r="W36" s="450"/>
      <c r="X36" s="450"/>
      <c r="Y36" s="450"/>
      <c r="Z36" s="451"/>
    </row>
    <row r="37" spans="1:26" ht="23.25" customHeight="1" thickBot="1">
      <c r="A37" s="118"/>
      <c r="B37" s="419"/>
      <c r="C37" s="492"/>
      <c r="D37" s="421"/>
      <c r="E37" s="422"/>
      <c r="F37" s="422"/>
      <c r="G37" s="423"/>
      <c r="H37" s="493"/>
      <c r="I37" s="494"/>
      <c r="J37" s="495"/>
      <c r="K37" s="165"/>
      <c r="L37" s="166"/>
      <c r="M37" s="115"/>
      <c r="N37" s="105"/>
      <c r="O37" s="161"/>
      <c r="P37" s="107"/>
      <c r="Q37" s="107"/>
      <c r="R37" s="96"/>
      <c r="S37" s="167"/>
      <c r="T37" s="419"/>
      <c r="U37" s="420"/>
      <c r="V37" s="168"/>
      <c r="W37" s="452">
        <f>SUM(朝日・札幌!W37+朝日・Ａ!W32+朝日・Ｂ!W32)</f>
        <v>68920</v>
      </c>
      <c r="X37" s="452"/>
      <c r="Y37" s="452"/>
      <c r="Z37" s="453"/>
    </row>
    <row r="38" spans="1:26" ht="14.25">
      <c r="A38" s="2" t="s">
        <v>87</v>
      </c>
      <c r="D38" s="6"/>
      <c r="H38" s="6"/>
      <c r="I38" s="7"/>
      <c r="J38" s="6"/>
      <c r="K38" s="6"/>
      <c r="L38" s="7"/>
      <c r="M38" s="3"/>
      <c r="N38" s="7"/>
      <c r="O38" s="3"/>
      <c r="P38" s="3"/>
      <c r="Q38" s="3"/>
      <c r="R38" s="3"/>
      <c r="S38" s="9"/>
      <c r="T38" s="9"/>
      <c r="U38" s="9"/>
      <c r="V38" s="9"/>
      <c r="W38" s="345">
        <v>45200</v>
      </c>
      <c r="X38" s="345"/>
      <c r="Y38" s="345"/>
      <c r="Z38" s="345"/>
    </row>
    <row r="39" spans="1:26">
      <c r="A39" s="169" t="s">
        <v>184</v>
      </c>
      <c r="I39" s="10"/>
      <c r="O39" s="10"/>
    </row>
  </sheetData>
  <sheetProtection formatCells="0" formatColumns="0" formatRows="0"/>
  <mergeCells count="161"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L34:L36"/>
    <mergeCell ref="B35:C35"/>
    <mergeCell ref="D35:G35"/>
    <mergeCell ref="H35:J35"/>
    <mergeCell ref="B36:C36"/>
    <mergeCell ref="D36:G36"/>
    <mergeCell ref="L28:L30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L31:L33"/>
    <mergeCell ref="D26:G26"/>
    <mergeCell ref="H26:J26"/>
    <mergeCell ref="T26:U26"/>
    <mergeCell ref="B27:C27"/>
    <mergeCell ref="D27:G27"/>
    <mergeCell ref="H27:J27"/>
    <mergeCell ref="T27:U27"/>
    <mergeCell ref="B24:C24"/>
    <mergeCell ref="D24:G24"/>
    <mergeCell ref="H24:J24"/>
    <mergeCell ref="T24:U24"/>
    <mergeCell ref="B25:C25"/>
    <mergeCell ref="D25:G25"/>
    <mergeCell ref="H25:J25"/>
    <mergeCell ref="T25:U25"/>
    <mergeCell ref="B26:C26"/>
    <mergeCell ref="S24:S27"/>
    <mergeCell ref="L25:L27"/>
    <mergeCell ref="T22:U22"/>
    <mergeCell ref="B23:C23"/>
    <mergeCell ref="D23:G23"/>
    <mergeCell ref="H23:J23"/>
    <mergeCell ref="T23:U23"/>
    <mergeCell ref="B20:C20"/>
    <mergeCell ref="D20:G20"/>
    <mergeCell ref="H20:J20"/>
    <mergeCell ref="L20:L23"/>
    <mergeCell ref="T20:U20"/>
    <mergeCell ref="B21:C21"/>
    <mergeCell ref="D21:G21"/>
    <mergeCell ref="H21:J21"/>
    <mergeCell ref="T21:U21"/>
    <mergeCell ref="B22:C22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  <mergeCell ref="T4:Z5"/>
    <mergeCell ref="H5:I6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2">
    <dataValidation imeMode="off" allowBlank="1" showInputMessage="1" showErrorMessage="1" sqref="H37:J37 H33:H36 O11:O37 H11:H15 H13:J32 W11:W16 W18:W3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R11:R37 K11:K37 Z11:Z26" xr:uid="{38519E50-0A7A-44AD-BA34-3569CF5FF27B}">
      <formula1>0</formula1>
      <formula2>H11</formula2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渡辺 祐紀</cp:lastModifiedBy>
  <cp:lastPrinted>2023-07-13T08:23:55Z</cp:lastPrinted>
  <dcterms:created xsi:type="dcterms:W3CDTF">2019-05-13T08:07:34Z</dcterms:created>
  <dcterms:modified xsi:type="dcterms:W3CDTF">2023-09-20T06:52:14Z</dcterms:modified>
</cp:coreProperties>
</file>